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SoS Study Report\Post Online\Agency Background and Services\"/>
    </mc:Choice>
  </mc:AlternateContent>
  <bookViews>
    <workbookView xWindow="-120" yWindow="-120" windowWidth="29040" windowHeight="15840" tabRatio="753" activeTab="4"/>
  </bookViews>
  <sheets>
    <sheet name="Deliverables - No. 1-208" sheetId="7" r:id="rId1"/>
    <sheet name="Deliverables - No. 103 and 105" sheetId="8" r:id="rId2"/>
    <sheet name="Legal Standards" sheetId="9" r:id="rId3"/>
    <sheet name="Performance Measure" sheetId="5" r:id="rId4"/>
    <sheet name="Org. Unit Details" sheetId="1" r:id="rId5"/>
    <sheet name="Finance Overview" sheetId="2" r:id="rId6"/>
    <sheet name="Drop Down Menus"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AgencyName">#REF!</definedName>
    <definedName name="BasisforEval">#REF!</definedName>
    <definedName name="BasisforfurtherEval">#REF!</definedName>
    <definedName name="Eval">#REF!</definedName>
    <definedName name="EvalOptions">#REF!</definedName>
    <definedName name="PartnerEntityType">#REF!</definedName>
    <definedName name="_xlnm.Print_Titles" localSheetId="1">'Deliverables - No. 103 and 105'!$A:$C</definedName>
    <definedName name="_xlnm.Print_Titles" localSheetId="0">'Deliverables - No. 1-208'!$A:$C</definedName>
    <definedName name="_xlnm.Print_Titles" localSheetId="4">'Org. Unit Details'!$A:$B</definedName>
    <definedName name="_xlnm.Print_Titles" localSheetId="3">'Performance Measure'!$A:$B</definedName>
    <definedName name="TypeofMeasure">'[1]Org. Units - 4'!$C$8:$C$11</definedName>
    <definedName name="Z_1518CD48_5EF3_4193_AD53_826B2AA32C0A_.wvu.PrintTitles" localSheetId="4" hidden="1">'Org. Unit Details'!$A:$B</definedName>
    <definedName name="Z_1518CD48_5EF3_4193_AD53_826B2AA32C0A_.wvu.PrintTitles" localSheetId="3" hidden="1">'Performance Measure'!$A:$B</definedName>
    <definedName name="Z_1518CD48_5EF3_4193_AD53_826B2AA32C0A_.wvu.Rows" localSheetId="4" hidden="1">'Org. Unit Details'!#REF!</definedName>
    <definedName name="Z_1518CD48_5EF3_4193_AD53_826B2AA32C0A_.wvu.Rows" localSheetId="3" hidden="1">'Performance Measure'!$14:$16,'Performance Measure'!$18:$20,'Performance Measure'!$22:$24,'Performance Measure'!$26:$28,'Performance Measure'!$30:$32</definedName>
    <definedName name="Z_62832343_5511_4B42_8B35_21FB6B2FB8A5_.wvu.PrintTitles" localSheetId="4" hidden="1">'Org. Unit Details'!$A:$B</definedName>
    <definedName name="Z_62832343_5511_4B42_8B35_21FB6B2FB8A5_.wvu.PrintTitles" localSheetId="3" hidden="1">'Performance Measure'!$A:$B</definedName>
    <definedName name="Z_62832343_5511_4B42_8B35_21FB6B2FB8A5_.wvu.Rows" localSheetId="4" hidden="1">'Org. Unit Details'!#REF!</definedName>
    <definedName name="Z_62832343_5511_4B42_8B35_21FB6B2FB8A5_.wvu.Rows" localSheetId="3" hidden="1">'Performance Measure'!$14:$16,'Performance Measure'!$18:$20,'Performance Measure'!$22:$24,'Performance Measure'!$26:$28,'Performance Measure'!$30:$32</definedName>
    <definedName name="Z_6919EFF7_5DB1_4634_BC50_3DED0835A98D_.wvu.PrintTitles" localSheetId="4" hidden="1">'Org. Unit Details'!$A:$B</definedName>
    <definedName name="Z_6919EFF7_5DB1_4634_BC50_3DED0835A98D_.wvu.PrintTitles" localSheetId="3" hidden="1">'Performance Measure'!$A:$B</definedName>
    <definedName name="Z_6919EFF7_5DB1_4634_BC50_3DED0835A98D_.wvu.Rows" localSheetId="4" hidden="1">'Org. Unit Details'!#REF!</definedName>
    <definedName name="Z_6919EFF7_5DB1_4634_BC50_3DED0835A98D_.wvu.Rows" localSheetId="3" hidden="1">'Performance Measure'!$14:$16,'Performance Measure'!$18:$20,'Performance Measure'!$22:$24,'Performance Measure'!$26:$28,'Performance Measure'!$30:$32</definedName>
    <definedName name="Z_F28850A4_D1A3_4F9D_B2B1_BB98D98C0901_.wvu.PrintTitles" localSheetId="4" hidden="1">'Org. Unit Details'!$A:$B</definedName>
    <definedName name="Z_F28850A4_D1A3_4F9D_B2B1_BB98D98C0901_.wvu.PrintTitles" localSheetId="3" hidden="1">'Performance Measure'!$A:$B</definedName>
    <definedName name="Z_F28850A4_D1A3_4F9D_B2B1_BB98D98C0901_.wvu.Rows" localSheetId="4" hidden="1">'Org. Unit Details'!#REF!</definedName>
    <definedName name="Z_F28850A4_D1A3_4F9D_B2B1_BB98D98C0901_.wvu.Rows" localSheetId="3" hidden="1">'Performance Measure'!$14:$16,'Performance Measure'!$18:$20,'Performance Measure'!$22:$24,'Performance Measure'!$26:$28,'Performance Measure'!$30:$32</definedName>
  </definedNames>
  <calcPr calcId="162913"/>
  <customWorkbookViews>
    <customWorkbookView name="Shannon Wiley - Personal View" guid="{1518CD48-5EF3-4193-AD53-826B2AA32C0A}" mergeInterval="0" personalView="1" maximized="1" xWindow="-8" yWindow="-8" windowWidth="1936" windowHeight="1056" tabRatio="753" activeSheetId="3"/>
    <customWorkbookView name="Allison Dempsey - Personal View" guid="{6919EFF7-5DB1-4634-BC50-3DED0835A98D}" mergeInterval="0" personalView="1" maximized="1" xWindow="-8" yWindow="-8" windowWidth="1936" windowHeight="1056" tabRatio="753" activeSheetId="3"/>
    <customWorkbookView name="Melissa Dunlap - Personal View" guid="{62832343-5511-4B42-8B35-21FB6B2FB8A5}" mergeInterval="0" personalView="1" maximized="1" xWindow="-9" yWindow="-9" windowWidth="1938" windowHeight="1048" tabRatio="753" activeSheetId="5"/>
    <customWorkbookView name="Charles Appleby - Personal View" guid="{F28850A4-D1A3-4F9D-B2B1-BB98D98C0901}" mergeInterval="0" personalView="1" maximized="1" xWindow="1912" yWindow="-8" windowWidth="1936" windowHeight="1056" tabRatio="753" activeSheetId="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9" l="1"/>
  <c r="B3" i="9"/>
  <c r="B1" i="9"/>
  <c r="R13" i="5" l="1"/>
  <c r="S13" i="5"/>
  <c r="T13" i="5"/>
  <c r="U13" i="5"/>
  <c r="V13" i="5"/>
  <c r="W13" i="5"/>
  <c r="X13" i="5"/>
  <c r="Y13" i="5"/>
  <c r="Z13" i="5"/>
  <c r="M17" i="5"/>
  <c r="N17" i="5"/>
  <c r="O17" i="5"/>
  <c r="P17" i="5"/>
  <c r="Q17" i="5"/>
  <c r="R17" i="5"/>
  <c r="S17" i="5"/>
  <c r="T17" i="5"/>
  <c r="U17" i="5"/>
  <c r="V17" i="5"/>
  <c r="W17" i="5"/>
  <c r="X17" i="5"/>
  <c r="Y17" i="5"/>
  <c r="Z17" i="5"/>
  <c r="F21" i="5"/>
  <c r="G21" i="5"/>
  <c r="J21" i="5"/>
  <c r="K21" i="5"/>
  <c r="U21" i="5"/>
  <c r="V21" i="5"/>
  <c r="X21" i="5"/>
  <c r="Y21" i="5"/>
  <c r="Z21" i="5"/>
  <c r="D25" i="5"/>
  <c r="K25" i="5"/>
  <c r="L25" i="5"/>
  <c r="M25" i="5"/>
  <c r="N25" i="5"/>
  <c r="O25" i="5"/>
  <c r="P25" i="5"/>
  <c r="Q25" i="5"/>
  <c r="R25" i="5"/>
  <c r="S25" i="5"/>
  <c r="X25" i="5"/>
  <c r="Y25" i="5"/>
  <c r="Z25" i="5"/>
  <c r="D29" i="5"/>
  <c r="F29" i="5"/>
  <c r="G29" i="5"/>
  <c r="H29" i="5"/>
  <c r="J29" i="5"/>
  <c r="K29" i="5"/>
  <c r="L29" i="5"/>
  <c r="M29" i="5"/>
  <c r="N29" i="5"/>
  <c r="O29" i="5"/>
  <c r="P29" i="5"/>
  <c r="Q29" i="5"/>
  <c r="R29" i="5"/>
  <c r="S29" i="5"/>
  <c r="T29" i="5"/>
  <c r="U29" i="5"/>
  <c r="V29" i="5"/>
  <c r="W29" i="5"/>
  <c r="C29" i="5"/>
  <c r="E42" i="8" l="1"/>
  <c r="E43" i="8"/>
  <c r="E44" i="8"/>
  <c r="D44" i="8"/>
  <c r="D43" i="8"/>
  <c r="D42" i="8"/>
  <c r="E42" i="7"/>
  <c r="F42" i="7"/>
  <c r="J42" i="7"/>
  <c r="K42" i="7"/>
  <c r="L42" i="7"/>
  <c r="M42" i="7"/>
  <c r="N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C42" i="7"/>
  <c r="DE42" i="7"/>
  <c r="DF42" i="7"/>
  <c r="DG42" i="7"/>
  <c r="DH42" i="7"/>
  <c r="DI42" i="7"/>
  <c r="DJ42" i="7"/>
  <c r="DK42" i="7"/>
  <c r="DL42" i="7"/>
  <c r="DM42" i="7"/>
  <c r="DN42" i="7"/>
  <c r="DO42" i="7"/>
  <c r="DP42" i="7"/>
  <c r="DQ42" i="7"/>
  <c r="DR42" i="7"/>
  <c r="DS42" i="7"/>
  <c r="DT42" i="7"/>
  <c r="DU42" i="7"/>
  <c r="DV42" i="7"/>
  <c r="DW42" i="7"/>
  <c r="DX42" i="7"/>
  <c r="DY42" i="7"/>
  <c r="DZ42" i="7"/>
  <c r="EA42" i="7"/>
  <c r="EB42" i="7"/>
  <c r="EC42" i="7"/>
  <c r="ED42" i="7"/>
  <c r="EE42" i="7"/>
  <c r="EF42" i="7"/>
  <c r="EG42" i="7"/>
  <c r="EH42" i="7"/>
  <c r="EI42" i="7"/>
  <c r="EJ42" i="7"/>
  <c r="EK42" i="7"/>
  <c r="EL42" i="7"/>
  <c r="EM42" i="7"/>
  <c r="EN42" i="7"/>
  <c r="EO42" i="7"/>
  <c r="EP42" i="7"/>
  <c r="EQ42" i="7"/>
  <c r="ER42" i="7"/>
  <c r="ES42" i="7"/>
  <c r="ET42" i="7"/>
  <c r="EU42" i="7"/>
  <c r="EV42" i="7"/>
  <c r="EW42" i="7"/>
  <c r="EX42" i="7"/>
  <c r="EY42" i="7"/>
  <c r="EZ42" i="7"/>
  <c r="FA42" i="7"/>
  <c r="FB42" i="7"/>
  <c r="FC42" i="7"/>
  <c r="FD42" i="7"/>
  <c r="FE42" i="7"/>
  <c r="FF42" i="7"/>
  <c r="FG42" i="7"/>
  <c r="FH42" i="7"/>
  <c r="FI42" i="7"/>
  <c r="FJ42" i="7"/>
  <c r="FK42" i="7"/>
  <c r="FL42" i="7"/>
  <c r="FM42" i="7"/>
  <c r="FN42" i="7"/>
  <c r="FO42" i="7"/>
  <c r="FP42" i="7"/>
  <c r="FQ42" i="7"/>
  <c r="FR42" i="7"/>
  <c r="FS42" i="7"/>
  <c r="FT42" i="7"/>
  <c r="FU42" i="7"/>
  <c r="FV42" i="7"/>
  <c r="FW42" i="7"/>
  <c r="FX42" i="7"/>
  <c r="FY42" i="7"/>
  <c r="FZ42" i="7"/>
  <c r="GA42" i="7"/>
  <c r="GB42" i="7"/>
  <c r="GC42" i="7"/>
  <c r="GD42" i="7"/>
  <c r="GE42" i="7"/>
  <c r="GF42" i="7"/>
  <c r="GG42" i="7"/>
  <c r="GH42" i="7"/>
  <c r="GI42" i="7"/>
  <c r="GJ42" i="7"/>
  <c r="GK42" i="7"/>
  <c r="GL42" i="7"/>
  <c r="GM42" i="7"/>
  <c r="GN42" i="7"/>
  <c r="GO42" i="7"/>
  <c r="GP42" i="7"/>
  <c r="GQ42" i="7"/>
  <c r="GR42" i="7"/>
  <c r="GS42" i="7"/>
  <c r="GT42" i="7"/>
  <c r="GU42" i="7"/>
  <c r="GV42" i="7"/>
  <c r="GW42" i="7"/>
  <c r="GX42" i="7"/>
  <c r="GY42" i="7"/>
  <c r="GZ42" i="7"/>
  <c r="HA42" i="7"/>
  <c r="HB42" i="7"/>
  <c r="HC42" i="7"/>
  <c r="E43" i="7"/>
  <c r="F43" i="7"/>
  <c r="J43" i="7"/>
  <c r="K43" i="7"/>
  <c r="L43" i="7"/>
  <c r="M43" i="7"/>
  <c r="N43" i="7"/>
  <c r="Q43" i="7"/>
  <c r="R43" i="7"/>
  <c r="S43" i="7"/>
  <c r="T43" i="7"/>
  <c r="U43" i="7"/>
  <c r="V43" i="7"/>
  <c r="W43" i="7"/>
  <c r="X43" i="7"/>
  <c r="Y43" i="7"/>
  <c r="Z43" i="7"/>
  <c r="AA43" i="7"/>
  <c r="AB43" i="7"/>
  <c r="AC43" i="7"/>
  <c r="AD43" i="7"/>
  <c r="AE43" i="7"/>
  <c r="AF43" i="7"/>
  <c r="AG43" i="7"/>
  <c r="AH43" i="7"/>
  <c r="AI43" i="7"/>
  <c r="AJ43" i="7"/>
  <c r="AK43" i="7"/>
  <c r="AL43" i="7"/>
  <c r="AM43" i="7"/>
  <c r="AN43" i="7"/>
  <c r="AO43" i="7"/>
  <c r="AP43" i="7"/>
  <c r="AQ43" i="7"/>
  <c r="AR43" i="7"/>
  <c r="AS43" i="7"/>
  <c r="AT43" i="7"/>
  <c r="AU43" i="7"/>
  <c r="AV43" i="7"/>
  <c r="AW43" i="7"/>
  <c r="AX43" i="7"/>
  <c r="AY43" i="7"/>
  <c r="AZ43" i="7"/>
  <c r="BA43" i="7"/>
  <c r="BB43" i="7"/>
  <c r="BC43" i="7"/>
  <c r="BD43" i="7"/>
  <c r="BE43" i="7"/>
  <c r="BF43" i="7"/>
  <c r="BG43" i="7"/>
  <c r="BH43" i="7"/>
  <c r="BI43" i="7"/>
  <c r="BJ43" i="7"/>
  <c r="BK43" i="7"/>
  <c r="BL43" i="7"/>
  <c r="BM43" i="7"/>
  <c r="BN43" i="7"/>
  <c r="BO43" i="7"/>
  <c r="BP43" i="7"/>
  <c r="BQ43" i="7"/>
  <c r="BR43" i="7"/>
  <c r="BS43" i="7"/>
  <c r="BT43" i="7"/>
  <c r="BU43" i="7"/>
  <c r="BV43" i="7"/>
  <c r="BW43" i="7"/>
  <c r="BX43" i="7"/>
  <c r="BY43" i="7"/>
  <c r="BZ43" i="7"/>
  <c r="CA43" i="7"/>
  <c r="CB43" i="7"/>
  <c r="CC43" i="7"/>
  <c r="CD43" i="7"/>
  <c r="CE43" i="7"/>
  <c r="CF43" i="7"/>
  <c r="CG43" i="7"/>
  <c r="CH43" i="7"/>
  <c r="CI43" i="7"/>
  <c r="CJ43" i="7"/>
  <c r="CK43" i="7"/>
  <c r="CL43" i="7"/>
  <c r="CM43" i="7"/>
  <c r="CN43" i="7"/>
  <c r="CO43" i="7"/>
  <c r="CP43" i="7"/>
  <c r="CQ43" i="7"/>
  <c r="CR43" i="7"/>
  <c r="CS43" i="7"/>
  <c r="CT43" i="7"/>
  <c r="CU43" i="7"/>
  <c r="CV43" i="7"/>
  <c r="CW43" i="7"/>
  <c r="CX43" i="7"/>
  <c r="CY43" i="7"/>
  <c r="CZ43" i="7"/>
  <c r="DA43" i="7"/>
  <c r="DC43" i="7"/>
  <c r="DE43" i="7"/>
  <c r="DF43" i="7"/>
  <c r="DG43" i="7"/>
  <c r="DH43" i="7"/>
  <c r="DI43" i="7"/>
  <c r="DJ43" i="7"/>
  <c r="DK43" i="7"/>
  <c r="DL43" i="7"/>
  <c r="DM43" i="7"/>
  <c r="DN43" i="7"/>
  <c r="DO43" i="7"/>
  <c r="DP43" i="7"/>
  <c r="DQ43" i="7"/>
  <c r="DR43" i="7"/>
  <c r="DS43" i="7"/>
  <c r="DT43" i="7"/>
  <c r="DU43" i="7"/>
  <c r="DV43" i="7"/>
  <c r="DW43" i="7"/>
  <c r="DX43" i="7"/>
  <c r="DY43" i="7"/>
  <c r="DZ43" i="7"/>
  <c r="EA43" i="7"/>
  <c r="EB43" i="7"/>
  <c r="EC43" i="7"/>
  <c r="ED43" i="7"/>
  <c r="EE43" i="7"/>
  <c r="EF43" i="7"/>
  <c r="EG43" i="7"/>
  <c r="EH43" i="7"/>
  <c r="EI43" i="7"/>
  <c r="EJ43" i="7"/>
  <c r="EK43" i="7"/>
  <c r="EL43" i="7"/>
  <c r="EM43" i="7"/>
  <c r="EN43" i="7"/>
  <c r="EO43" i="7"/>
  <c r="EP43" i="7"/>
  <c r="EQ43" i="7"/>
  <c r="ER43" i="7"/>
  <c r="ES43" i="7"/>
  <c r="ET43" i="7"/>
  <c r="EU43" i="7"/>
  <c r="EV43" i="7"/>
  <c r="EW43" i="7"/>
  <c r="EX43" i="7"/>
  <c r="EY43" i="7"/>
  <c r="EZ43" i="7"/>
  <c r="FA43" i="7"/>
  <c r="FB43" i="7"/>
  <c r="FC43" i="7"/>
  <c r="FD43" i="7"/>
  <c r="FE43" i="7"/>
  <c r="FF43" i="7"/>
  <c r="FG43" i="7"/>
  <c r="FH43" i="7"/>
  <c r="FI43" i="7"/>
  <c r="FJ43" i="7"/>
  <c r="FK43" i="7"/>
  <c r="FL43" i="7"/>
  <c r="FM43" i="7"/>
  <c r="FN43" i="7"/>
  <c r="FO43" i="7"/>
  <c r="FP43" i="7"/>
  <c r="FQ43" i="7"/>
  <c r="FR43" i="7"/>
  <c r="FS43" i="7"/>
  <c r="FT43" i="7"/>
  <c r="FU43" i="7"/>
  <c r="FV43" i="7"/>
  <c r="FW43" i="7"/>
  <c r="FX43" i="7"/>
  <c r="FY43" i="7"/>
  <c r="FZ43" i="7"/>
  <c r="GA43" i="7"/>
  <c r="GB43" i="7"/>
  <c r="GC43" i="7"/>
  <c r="GD43" i="7"/>
  <c r="GE43" i="7"/>
  <c r="GF43" i="7"/>
  <c r="GG43" i="7"/>
  <c r="GH43" i="7"/>
  <c r="GI43" i="7"/>
  <c r="GJ43" i="7"/>
  <c r="GK43" i="7"/>
  <c r="GL43" i="7"/>
  <c r="GM43" i="7"/>
  <c r="GN43" i="7"/>
  <c r="GO43" i="7"/>
  <c r="GP43" i="7"/>
  <c r="GQ43" i="7"/>
  <c r="GR43" i="7"/>
  <c r="GS43" i="7"/>
  <c r="GT43" i="7"/>
  <c r="GU43" i="7"/>
  <c r="GV43" i="7"/>
  <c r="GW43" i="7"/>
  <c r="GX43" i="7"/>
  <c r="GY43" i="7"/>
  <c r="GZ43" i="7"/>
  <c r="HA43" i="7"/>
  <c r="HB43" i="7"/>
  <c r="HC43" i="7"/>
  <c r="E44" i="7"/>
  <c r="F44" i="7"/>
  <c r="J44" i="7"/>
  <c r="K44" i="7"/>
  <c r="L44" i="7"/>
  <c r="M44" i="7"/>
  <c r="N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AS44" i="7"/>
  <c r="AT44" i="7"/>
  <c r="AU44" i="7"/>
  <c r="AV44" i="7"/>
  <c r="AW44" i="7"/>
  <c r="AX44" i="7"/>
  <c r="AY44" i="7"/>
  <c r="AZ44" i="7"/>
  <c r="BA44" i="7"/>
  <c r="BB44" i="7"/>
  <c r="BC44" i="7"/>
  <c r="BD44" i="7"/>
  <c r="BE44" i="7"/>
  <c r="BF44" i="7"/>
  <c r="BG44" i="7"/>
  <c r="BH44" i="7"/>
  <c r="BI44" i="7"/>
  <c r="BJ44" i="7"/>
  <c r="BK44" i="7"/>
  <c r="BL44" i="7"/>
  <c r="BM44" i="7"/>
  <c r="BN44" i="7"/>
  <c r="BO44" i="7"/>
  <c r="BP44" i="7"/>
  <c r="BQ44" i="7"/>
  <c r="BR44" i="7"/>
  <c r="BS44" i="7"/>
  <c r="BT44" i="7"/>
  <c r="BU44" i="7"/>
  <c r="BV44" i="7"/>
  <c r="BW44" i="7"/>
  <c r="BX44" i="7"/>
  <c r="BY44" i="7"/>
  <c r="BZ44" i="7"/>
  <c r="CA44" i="7"/>
  <c r="CB44" i="7"/>
  <c r="CC44" i="7"/>
  <c r="CD44" i="7"/>
  <c r="CE44" i="7"/>
  <c r="CF44" i="7"/>
  <c r="CG44" i="7"/>
  <c r="CH44" i="7"/>
  <c r="CI44" i="7"/>
  <c r="CJ44" i="7"/>
  <c r="CK44" i="7"/>
  <c r="CL44" i="7"/>
  <c r="CM44" i="7"/>
  <c r="CN44" i="7"/>
  <c r="CO44" i="7"/>
  <c r="CP44" i="7"/>
  <c r="CQ44" i="7"/>
  <c r="CR44" i="7"/>
  <c r="CS44" i="7"/>
  <c r="CT44" i="7"/>
  <c r="CU44" i="7"/>
  <c r="CV44" i="7"/>
  <c r="CW44" i="7"/>
  <c r="CX44" i="7"/>
  <c r="CY44" i="7"/>
  <c r="CZ44" i="7"/>
  <c r="DA44" i="7"/>
  <c r="DC44" i="7"/>
  <c r="DE44" i="7"/>
  <c r="DF44" i="7"/>
  <c r="DG44" i="7"/>
  <c r="DH44" i="7"/>
  <c r="DI44" i="7"/>
  <c r="DJ44" i="7"/>
  <c r="DK44" i="7"/>
  <c r="DL44" i="7"/>
  <c r="DM44" i="7"/>
  <c r="DN44" i="7"/>
  <c r="DO44" i="7"/>
  <c r="DP44" i="7"/>
  <c r="DQ44" i="7"/>
  <c r="DR44" i="7"/>
  <c r="DS44" i="7"/>
  <c r="DT44" i="7"/>
  <c r="DU44" i="7"/>
  <c r="DV44" i="7"/>
  <c r="DW44" i="7"/>
  <c r="DX44" i="7"/>
  <c r="DY44" i="7"/>
  <c r="DZ44" i="7"/>
  <c r="EA44" i="7"/>
  <c r="EB44" i="7"/>
  <c r="EC44" i="7"/>
  <c r="ED44" i="7"/>
  <c r="EE44" i="7"/>
  <c r="EF44" i="7"/>
  <c r="EG44" i="7"/>
  <c r="EH44" i="7"/>
  <c r="EI44" i="7"/>
  <c r="EJ44" i="7"/>
  <c r="EK44" i="7"/>
  <c r="EL44" i="7"/>
  <c r="EM44" i="7"/>
  <c r="EN44" i="7"/>
  <c r="EO44" i="7"/>
  <c r="EP44" i="7"/>
  <c r="EQ44" i="7"/>
  <c r="ER44" i="7"/>
  <c r="ES44" i="7"/>
  <c r="ET44" i="7"/>
  <c r="EU44" i="7"/>
  <c r="EV44" i="7"/>
  <c r="EW44" i="7"/>
  <c r="EX44" i="7"/>
  <c r="EY44" i="7"/>
  <c r="EZ44" i="7"/>
  <c r="FA44" i="7"/>
  <c r="FB44" i="7"/>
  <c r="FC44" i="7"/>
  <c r="FD44" i="7"/>
  <c r="FE44" i="7"/>
  <c r="FF44" i="7"/>
  <c r="FG44" i="7"/>
  <c r="FH44" i="7"/>
  <c r="FI44" i="7"/>
  <c r="FJ44" i="7"/>
  <c r="FK44" i="7"/>
  <c r="FL44" i="7"/>
  <c r="FM44" i="7"/>
  <c r="FN44" i="7"/>
  <c r="FO44" i="7"/>
  <c r="FP44" i="7"/>
  <c r="FQ44" i="7"/>
  <c r="FR44" i="7"/>
  <c r="FS44" i="7"/>
  <c r="FT44" i="7"/>
  <c r="FU44" i="7"/>
  <c r="FV44" i="7"/>
  <c r="FW44" i="7"/>
  <c r="FX44" i="7"/>
  <c r="FY44" i="7"/>
  <c r="FZ44" i="7"/>
  <c r="GA44" i="7"/>
  <c r="GB44" i="7"/>
  <c r="GC44" i="7"/>
  <c r="GD44" i="7"/>
  <c r="GE44" i="7"/>
  <c r="GF44" i="7"/>
  <c r="GG44" i="7"/>
  <c r="GH44" i="7"/>
  <c r="GI44" i="7"/>
  <c r="GJ44" i="7"/>
  <c r="GK44" i="7"/>
  <c r="GL44" i="7"/>
  <c r="GM44" i="7"/>
  <c r="GN44" i="7"/>
  <c r="GO44" i="7"/>
  <c r="GP44" i="7"/>
  <c r="GQ44" i="7"/>
  <c r="GR44" i="7"/>
  <c r="GS44" i="7"/>
  <c r="GT44" i="7"/>
  <c r="GU44" i="7"/>
  <c r="GV44" i="7"/>
  <c r="GW44" i="7"/>
  <c r="GX44" i="7"/>
  <c r="GY44" i="7"/>
  <c r="GZ44" i="7"/>
  <c r="HA44" i="7"/>
  <c r="HB44" i="7"/>
  <c r="HC44" i="7"/>
  <c r="D44" i="7"/>
  <c r="D43" i="7"/>
  <c r="D42" i="7"/>
  <c r="HC57" i="7" l="1"/>
  <c r="GU57" i="7"/>
  <c r="GT57" i="7"/>
  <c r="GR57" i="7"/>
  <c r="GQ57" i="7"/>
  <c r="GP57" i="7"/>
  <c r="GO57" i="7"/>
  <c r="GG57" i="7"/>
  <c r="GF57" i="7"/>
  <c r="GE57" i="7"/>
  <c r="GD57" i="7"/>
  <c r="GB57" i="7"/>
  <c r="GA57" i="7"/>
  <c r="FZ57" i="7"/>
  <c r="FY57" i="7"/>
  <c r="FX57" i="7"/>
  <c r="FW57" i="7"/>
  <c r="FV57" i="7"/>
  <c r="FM57" i="7"/>
  <c r="FJ57" i="7"/>
  <c r="FI57" i="7"/>
  <c r="FH57" i="7"/>
  <c r="FG57" i="7"/>
  <c r="FB57" i="7"/>
  <c r="EW57" i="7"/>
  <c r="EV57" i="7"/>
  <c r="EU57" i="7"/>
  <c r="ET57" i="7"/>
  <c r="ER57" i="7"/>
  <c r="EQ57" i="7"/>
  <c r="EP57" i="7"/>
  <c r="EO57" i="7"/>
  <c r="EN57" i="7"/>
  <c r="EM57" i="7"/>
  <c r="EL57" i="7"/>
  <c r="EK57" i="7"/>
  <c r="EJ57" i="7"/>
  <c r="EI57" i="7"/>
  <c r="EH57" i="7"/>
  <c r="EG57" i="7"/>
  <c r="EF57" i="7"/>
  <c r="ED57" i="7"/>
  <c r="EC57" i="7"/>
  <c r="EB57" i="7"/>
  <c r="EA57" i="7"/>
  <c r="DZ57" i="7"/>
  <c r="HC56" i="7"/>
  <c r="GU56" i="7"/>
  <c r="GT56" i="7"/>
  <c r="GR56" i="7"/>
  <c r="GQ56" i="7"/>
  <c r="GP56" i="7"/>
  <c r="GO56" i="7"/>
  <c r="GG56" i="7"/>
  <c r="GF56" i="7"/>
  <c r="GE56" i="7"/>
  <c r="GD56" i="7"/>
  <c r="GB56" i="7"/>
  <c r="GA56" i="7"/>
  <c r="FZ56" i="7"/>
  <c r="FY56" i="7"/>
  <c r="FX56" i="7"/>
  <c r="FW56" i="7"/>
  <c r="FV56" i="7"/>
  <c r="FM56" i="7"/>
  <c r="FJ56" i="7"/>
  <c r="FI56" i="7"/>
  <c r="FH56" i="7"/>
  <c r="FG56" i="7"/>
  <c r="FD56" i="7"/>
  <c r="FC56" i="7"/>
  <c r="FB56" i="7"/>
  <c r="FA56" i="7"/>
  <c r="EZ56" i="7"/>
  <c r="EY56" i="7"/>
  <c r="EW56" i="7"/>
  <c r="EV56" i="7"/>
  <c r="EU56" i="7"/>
  <c r="ET56" i="7"/>
  <c r="ER56" i="7"/>
  <c r="EQ56" i="7"/>
  <c r="EP56" i="7"/>
  <c r="EO56" i="7"/>
  <c r="EN56" i="7"/>
  <c r="EM56" i="7"/>
  <c r="EL56" i="7"/>
  <c r="EK56" i="7"/>
  <c r="EJ56" i="7"/>
  <c r="EI56" i="7"/>
  <c r="EH56" i="7"/>
  <c r="EG56" i="7"/>
  <c r="EF56" i="7"/>
  <c r="ED56" i="7"/>
  <c r="EC56" i="7"/>
  <c r="EB56" i="7"/>
  <c r="EA56" i="7"/>
  <c r="DZ56" i="7"/>
  <c r="HC55" i="7"/>
  <c r="GU55" i="7"/>
  <c r="GT55" i="7"/>
  <c r="GR55" i="7"/>
  <c r="GQ55" i="7"/>
  <c r="GP55" i="7"/>
  <c r="GO55" i="7"/>
  <c r="GG55" i="7"/>
  <c r="GF55" i="7"/>
  <c r="GE55" i="7"/>
  <c r="GD55" i="7"/>
  <c r="GB55" i="7"/>
  <c r="GA55" i="7"/>
  <c r="FZ55" i="7"/>
  <c r="FY55" i="7"/>
  <c r="FX55" i="7"/>
  <c r="FW55" i="7"/>
  <c r="FV55" i="7"/>
  <c r="FM55" i="7"/>
  <c r="FJ55" i="7"/>
  <c r="FI55" i="7"/>
  <c r="FH55" i="7"/>
  <c r="FG55" i="7"/>
  <c r="FB55" i="7"/>
  <c r="EZ55" i="7"/>
  <c r="EW55" i="7"/>
  <c r="EV55" i="7"/>
  <c r="EU55" i="7"/>
  <c r="ET55" i="7"/>
  <c r="ER55" i="7"/>
  <c r="EQ55" i="7"/>
  <c r="EP55" i="7"/>
  <c r="EO55" i="7"/>
  <c r="EN55" i="7"/>
  <c r="EM55" i="7"/>
  <c r="EL55" i="7"/>
  <c r="EK55" i="7"/>
  <c r="EJ55" i="7"/>
  <c r="EI55" i="7"/>
  <c r="EH55" i="7"/>
  <c r="EG55" i="7"/>
  <c r="EF55" i="7"/>
  <c r="ED55" i="7"/>
  <c r="EC55" i="7"/>
  <c r="EB55" i="7"/>
  <c r="EA55" i="7"/>
  <c r="DZ55" i="7"/>
  <c r="HC47" i="7"/>
  <c r="HB47" i="7"/>
  <c r="HA47" i="7"/>
  <c r="GZ47" i="7"/>
  <c r="GY47" i="7"/>
  <c r="GX47" i="7"/>
  <c r="GW47" i="7"/>
  <c r="GV47" i="7"/>
  <c r="GU47" i="7"/>
  <c r="GT47" i="7"/>
  <c r="GS47" i="7"/>
  <c r="GR47" i="7"/>
  <c r="GQ47" i="7"/>
  <c r="GP47" i="7"/>
  <c r="GO47" i="7"/>
  <c r="GN47" i="7"/>
  <c r="GM47" i="7"/>
  <c r="GL47" i="7"/>
  <c r="GK47" i="7"/>
  <c r="GJ47" i="7"/>
  <c r="GI47" i="7"/>
  <c r="GH47" i="7"/>
  <c r="GG47" i="7"/>
  <c r="GF47" i="7"/>
  <c r="GE47" i="7"/>
  <c r="GD47" i="7"/>
  <c r="GC47" i="7"/>
  <c r="GB47" i="7"/>
  <c r="GA47" i="7"/>
  <c r="FZ47" i="7"/>
  <c r="FY47" i="7"/>
  <c r="FX47" i="7"/>
  <c r="FW47" i="7"/>
  <c r="FV47" i="7"/>
  <c r="FU47" i="7"/>
  <c r="FT47" i="7"/>
  <c r="FS47" i="7"/>
  <c r="FR47" i="7"/>
  <c r="FQ47" i="7"/>
  <c r="FP47" i="7"/>
  <c r="FO47" i="7"/>
  <c r="FN47" i="7"/>
  <c r="FM47" i="7"/>
  <c r="FL47" i="7"/>
  <c r="FK47" i="7"/>
  <c r="FJ47" i="7"/>
  <c r="FI47" i="7"/>
  <c r="FH47" i="7"/>
  <c r="FG47" i="7"/>
  <c r="FD47" i="7"/>
  <c r="EX47" i="7"/>
  <c r="EW47" i="7"/>
  <c r="EV47" i="7"/>
  <c r="EU47" i="7"/>
  <c r="ET47" i="7"/>
  <c r="ES47" i="7"/>
  <c r="ER47" i="7"/>
  <c r="EQ47" i="7"/>
  <c r="EP47" i="7"/>
  <c r="EO47" i="7"/>
  <c r="EN47" i="7"/>
  <c r="EM47" i="7"/>
  <c r="EL47" i="7"/>
  <c r="EK47" i="7"/>
  <c r="EJ47" i="7"/>
  <c r="EI47" i="7"/>
  <c r="EH47" i="7"/>
  <c r="EG47" i="7"/>
  <c r="EF47" i="7"/>
  <c r="EE47" i="7"/>
  <c r="ED47" i="7"/>
  <c r="EC47" i="7"/>
  <c r="EB47" i="7"/>
  <c r="EA47" i="7"/>
  <c r="DZ47" i="7"/>
  <c r="HC46" i="7"/>
  <c r="HB46" i="7"/>
  <c r="HA46" i="7"/>
  <c r="GZ46" i="7"/>
  <c r="GY46" i="7"/>
  <c r="GX46" i="7"/>
  <c r="GW46" i="7"/>
  <c r="GV46" i="7"/>
  <c r="GU46" i="7"/>
  <c r="GT46" i="7"/>
  <c r="GS46" i="7"/>
  <c r="GR46" i="7"/>
  <c r="GQ46" i="7"/>
  <c r="GP46" i="7"/>
  <c r="GO46" i="7"/>
  <c r="GN46" i="7"/>
  <c r="GM46" i="7"/>
  <c r="GL46" i="7"/>
  <c r="GK46" i="7"/>
  <c r="GJ46" i="7"/>
  <c r="GI46" i="7"/>
  <c r="GH46" i="7"/>
  <c r="GG46" i="7"/>
  <c r="GF46" i="7"/>
  <c r="GE46" i="7"/>
  <c r="GD46" i="7"/>
  <c r="GC46" i="7"/>
  <c r="GB46" i="7"/>
  <c r="GA46" i="7"/>
  <c r="FZ46" i="7"/>
  <c r="FY46" i="7"/>
  <c r="FX46" i="7"/>
  <c r="FW46" i="7"/>
  <c r="FV46" i="7"/>
  <c r="FU46" i="7"/>
  <c r="FT46" i="7"/>
  <c r="FS46" i="7"/>
  <c r="FR46" i="7"/>
  <c r="FQ46" i="7"/>
  <c r="FP46" i="7"/>
  <c r="FO46" i="7"/>
  <c r="FN46" i="7"/>
  <c r="FM46" i="7"/>
  <c r="FL46" i="7"/>
  <c r="FK46" i="7"/>
  <c r="FJ46" i="7"/>
  <c r="FI46" i="7"/>
  <c r="FH46" i="7"/>
  <c r="FG46" i="7"/>
  <c r="FD46" i="7"/>
  <c r="FC46" i="7"/>
  <c r="FB46" i="7"/>
  <c r="FA46" i="7"/>
  <c r="EZ46" i="7"/>
  <c r="EY46" i="7"/>
  <c r="EX46" i="7"/>
  <c r="EW46" i="7"/>
  <c r="EV46" i="7"/>
  <c r="EU46" i="7"/>
  <c r="ET46" i="7"/>
  <c r="ES46" i="7"/>
  <c r="ER46" i="7"/>
  <c r="EQ46" i="7"/>
  <c r="EP46" i="7"/>
  <c r="EO46" i="7"/>
  <c r="EN46" i="7"/>
  <c r="EM46" i="7"/>
  <c r="EL46" i="7"/>
  <c r="EK46" i="7"/>
  <c r="EJ46" i="7"/>
  <c r="EI46" i="7"/>
  <c r="EH46" i="7"/>
  <c r="EG46" i="7"/>
  <c r="EF46" i="7"/>
  <c r="EE46" i="7"/>
  <c r="ED46" i="7"/>
  <c r="EC46" i="7"/>
  <c r="EB46" i="7"/>
  <c r="EA46" i="7"/>
  <c r="DZ46" i="7"/>
  <c r="HC45" i="7"/>
  <c r="HB45" i="7"/>
  <c r="HA45" i="7"/>
  <c r="GZ45" i="7"/>
  <c r="GY45" i="7"/>
  <c r="GX45" i="7"/>
  <c r="GW45" i="7"/>
  <c r="GV45" i="7"/>
  <c r="GU45" i="7"/>
  <c r="GT45" i="7"/>
  <c r="GS45" i="7"/>
  <c r="GR45" i="7"/>
  <c r="GQ45" i="7"/>
  <c r="GP45" i="7"/>
  <c r="GO45" i="7"/>
  <c r="GN45" i="7"/>
  <c r="GM45" i="7"/>
  <c r="GL45" i="7"/>
  <c r="GK45" i="7"/>
  <c r="GJ45" i="7"/>
  <c r="GI45" i="7"/>
  <c r="GH45" i="7"/>
  <c r="GG45" i="7"/>
  <c r="GF45" i="7"/>
  <c r="GE45" i="7"/>
  <c r="GD45" i="7"/>
  <c r="GC45" i="7"/>
  <c r="GB45" i="7"/>
  <c r="GA45" i="7"/>
  <c r="FZ45" i="7"/>
  <c r="FY45" i="7"/>
  <c r="FX45" i="7"/>
  <c r="FW45" i="7"/>
  <c r="FV45" i="7"/>
  <c r="FU45" i="7"/>
  <c r="FT45" i="7"/>
  <c r="FS45" i="7"/>
  <c r="FR45" i="7"/>
  <c r="FQ45" i="7"/>
  <c r="FP45" i="7"/>
  <c r="FO45" i="7"/>
  <c r="FN45" i="7"/>
  <c r="FM45" i="7"/>
  <c r="FL45" i="7"/>
  <c r="FK45" i="7"/>
  <c r="FJ45" i="7"/>
  <c r="FI45" i="7"/>
  <c r="FH45" i="7"/>
  <c r="FG45" i="7"/>
  <c r="FD45" i="7"/>
  <c r="EX45" i="7"/>
  <c r="EW45" i="7"/>
  <c r="EV45" i="7"/>
  <c r="EU45" i="7"/>
  <c r="ET45" i="7"/>
  <c r="ES45" i="7"/>
  <c r="ER45" i="7"/>
  <c r="EQ45" i="7"/>
  <c r="EP45" i="7"/>
  <c r="EO45" i="7"/>
  <c r="EN45" i="7"/>
  <c r="EM45" i="7"/>
  <c r="EL45" i="7"/>
  <c r="EK45" i="7"/>
  <c r="EJ45" i="7"/>
  <c r="EI45" i="7"/>
  <c r="EH45" i="7"/>
  <c r="EG45" i="7"/>
  <c r="EF45" i="7"/>
  <c r="EE45" i="7"/>
  <c r="ED45" i="7"/>
  <c r="EC45" i="7"/>
  <c r="EB45" i="7"/>
  <c r="EA45" i="7"/>
  <c r="DZ45" i="7"/>
  <c r="DY57" i="7"/>
  <c r="DX57" i="7"/>
  <c r="DW57" i="7"/>
  <c r="DV57" i="7"/>
  <c r="DU57" i="7"/>
  <c r="DT57" i="7"/>
  <c r="DS57" i="7"/>
  <c r="DR57" i="7"/>
  <c r="DQ57" i="7"/>
  <c r="DP57" i="7"/>
  <c r="DO57" i="7"/>
  <c r="DN57" i="7"/>
  <c r="DM57" i="7"/>
  <c r="DK57" i="7"/>
  <c r="DJ57" i="7"/>
  <c r="DI57" i="7"/>
  <c r="DH57" i="7"/>
  <c r="DG57" i="7"/>
  <c r="DE57" i="7"/>
  <c r="DC57" i="7"/>
  <c r="CX57" i="7"/>
  <c r="CW57" i="7"/>
  <c r="CV57" i="7"/>
  <c r="CU57" i="7"/>
  <c r="CP57" i="7"/>
  <c r="CM57" i="7"/>
  <c r="CL57" i="7"/>
  <c r="CK57" i="7"/>
  <c r="BX57" i="7"/>
  <c r="DY56" i="7"/>
  <c r="DX56" i="7"/>
  <c r="DW56" i="7"/>
  <c r="DV56" i="7"/>
  <c r="DU56" i="7"/>
  <c r="DT56" i="7"/>
  <c r="DS56" i="7"/>
  <c r="DR56" i="7"/>
  <c r="DQ56" i="7"/>
  <c r="DP56" i="7"/>
  <c r="DO56" i="7"/>
  <c r="DN56" i="7"/>
  <c r="DM56" i="7"/>
  <c r="DK56" i="7"/>
  <c r="DJ56" i="7"/>
  <c r="DI56" i="7"/>
  <c r="DH56" i="7"/>
  <c r="DG56" i="7"/>
  <c r="DE56" i="7"/>
  <c r="DC56" i="7"/>
  <c r="CX56" i="7"/>
  <c r="CW56" i="7"/>
  <c r="CV56" i="7"/>
  <c r="CU56" i="7"/>
  <c r="CP56" i="7"/>
  <c r="CM56" i="7"/>
  <c r="CL56" i="7"/>
  <c r="CK56" i="7"/>
  <c r="BX56" i="7"/>
  <c r="DY55" i="7"/>
  <c r="DX55" i="7"/>
  <c r="DW55" i="7"/>
  <c r="DV55" i="7"/>
  <c r="DU55" i="7"/>
  <c r="DT55" i="7"/>
  <c r="DS55" i="7"/>
  <c r="DR55" i="7"/>
  <c r="DQ55" i="7"/>
  <c r="DP55" i="7"/>
  <c r="DO55" i="7"/>
  <c r="DN55" i="7"/>
  <c r="DM55" i="7"/>
  <c r="DK55" i="7"/>
  <c r="DJ55" i="7"/>
  <c r="DI55" i="7"/>
  <c r="DH55" i="7"/>
  <c r="DG55" i="7"/>
  <c r="DE55" i="7"/>
  <c r="DC55" i="7"/>
  <c r="CX55" i="7"/>
  <c r="CW55" i="7"/>
  <c r="CV55" i="7"/>
  <c r="CU55" i="7"/>
  <c r="CP55" i="7"/>
  <c r="CM55" i="7"/>
  <c r="CL55" i="7"/>
  <c r="CK55" i="7"/>
  <c r="BX55" i="7"/>
  <c r="DY47" i="7"/>
  <c r="DX47" i="7"/>
  <c r="DW47" i="7"/>
  <c r="DV47" i="7"/>
  <c r="DU47" i="7"/>
  <c r="DT47" i="7"/>
  <c r="DS47" i="7"/>
  <c r="DR47" i="7"/>
  <c r="DQ47" i="7"/>
  <c r="DP47" i="7"/>
  <c r="DO47" i="7"/>
  <c r="DN47" i="7"/>
  <c r="DM47" i="7"/>
  <c r="DL47" i="7"/>
  <c r="DK47" i="7"/>
  <c r="DJ47" i="7"/>
  <c r="DI47" i="7"/>
  <c r="DH47" i="7"/>
  <c r="DG47" i="7"/>
  <c r="DF47" i="7"/>
  <c r="DE47" i="7"/>
  <c r="DC47" i="7"/>
  <c r="DA47" i="7"/>
  <c r="CZ47" i="7"/>
  <c r="CY47" i="7"/>
  <c r="CX47" i="7"/>
  <c r="CW47" i="7"/>
  <c r="CV47" i="7"/>
  <c r="CU47" i="7"/>
  <c r="CT47" i="7"/>
  <c r="CS47" i="7"/>
  <c r="CR47" i="7"/>
  <c r="CQ47" i="7"/>
  <c r="CP47" i="7"/>
  <c r="CO47" i="7"/>
  <c r="CN47" i="7"/>
  <c r="CM47" i="7"/>
  <c r="CL47" i="7"/>
  <c r="CK47" i="7"/>
  <c r="CJ47" i="7"/>
  <c r="CI47" i="7"/>
  <c r="CH47" i="7"/>
  <c r="CG47" i="7"/>
  <c r="CF47" i="7"/>
  <c r="CE47" i="7"/>
  <c r="CD47" i="7"/>
  <c r="CC47" i="7"/>
  <c r="CB47" i="7"/>
  <c r="CA47" i="7"/>
  <c r="BZ47" i="7"/>
  <c r="BY47" i="7"/>
  <c r="BX47" i="7"/>
  <c r="BW47" i="7"/>
  <c r="BV47" i="7"/>
  <c r="BU47" i="7"/>
  <c r="BT47" i="7"/>
  <c r="BS47" i="7"/>
  <c r="BR47" i="7"/>
  <c r="BQ47" i="7"/>
  <c r="BP47" i="7"/>
  <c r="BO47" i="7"/>
  <c r="BN47" i="7"/>
  <c r="BM47" i="7"/>
  <c r="BL47" i="7"/>
  <c r="BK47" i="7"/>
  <c r="BJ47" i="7"/>
  <c r="BI47" i="7"/>
  <c r="DY46" i="7"/>
  <c r="DX46" i="7"/>
  <c r="DW46" i="7"/>
  <c r="DV46" i="7"/>
  <c r="DU46" i="7"/>
  <c r="DT46" i="7"/>
  <c r="DS46" i="7"/>
  <c r="DR46" i="7"/>
  <c r="DQ46" i="7"/>
  <c r="DP46" i="7"/>
  <c r="DO46" i="7"/>
  <c r="DN46" i="7"/>
  <c r="DM46" i="7"/>
  <c r="DL46" i="7"/>
  <c r="DK46" i="7"/>
  <c r="DJ46" i="7"/>
  <c r="DI46" i="7"/>
  <c r="DH46" i="7"/>
  <c r="DG46" i="7"/>
  <c r="DF46" i="7"/>
  <c r="DE46" i="7"/>
  <c r="DC46" i="7"/>
  <c r="DA46" i="7"/>
  <c r="CZ46" i="7"/>
  <c r="CY46" i="7"/>
  <c r="CX46" i="7"/>
  <c r="CW46" i="7"/>
  <c r="CV46" i="7"/>
  <c r="CU46" i="7"/>
  <c r="CT46" i="7"/>
  <c r="CS46" i="7"/>
  <c r="CR46" i="7"/>
  <c r="CQ46" i="7"/>
  <c r="CP46" i="7"/>
  <c r="CO46" i="7"/>
  <c r="CN46" i="7"/>
  <c r="CM46" i="7"/>
  <c r="CL46" i="7"/>
  <c r="CK46" i="7"/>
  <c r="CJ46" i="7"/>
  <c r="CI46" i="7"/>
  <c r="CH46" i="7"/>
  <c r="CG46" i="7"/>
  <c r="CF46" i="7"/>
  <c r="CE46" i="7"/>
  <c r="CD46" i="7"/>
  <c r="CC46" i="7"/>
  <c r="CB46" i="7"/>
  <c r="CA46" i="7"/>
  <c r="BZ46" i="7"/>
  <c r="BY46" i="7"/>
  <c r="BX46" i="7"/>
  <c r="BW46" i="7"/>
  <c r="BV46" i="7"/>
  <c r="BU46" i="7"/>
  <c r="BT46" i="7"/>
  <c r="BS46" i="7"/>
  <c r="BR46" i="7"/>
  <c r="BQ46" i="7"/>
  <c r="BP46" i="7"/>
  <c r="BO46" i="7"/>
  <c r="BN46" i="7"/>
  <c r="BM46" i="7"/>
  <c r="BL46" i="7"/>
  <c r="BK46" i="7"/>
  <c r="BJ46" i="7"/>
  <c r="BI46" i="7"/>
  <c r="DY45" i="7"/>
  <c r="DX45" i="7"/>
  <c r="DW45" i="7"/>
  <c r="DV45" i="7"/>
  <c r="DU45" i="7"/>
  <c r="DT45" i="7"/>
  <c r="DS45" i="7"/>
  <c r="DR45" i="7"/>
  <c r="DQ45" i="7"/>
  <c r="DP45" i="7"/>
  <c r="DO45" i="7"/>
  <c r="DN45" i="7"/>
  <c r="DM45" i="7"/>
  <c r="DL45" i="7"/>
  <c r="DK45" i="7"/>
  <c r="DJ45" i="7"/>
  <c r="DI45" i="7"/>
  <c r="DH45" i="7"/>
  <c r="DG45" i="7"/>
  <c r="DF45" i="7"/>
  <c r="DE45" i="7"/>
  <c r="DC45" i="7"/>
  <c r="DA45" i="7"/>
  <c r="CZ45" i="7"/>
  <c r="CY45" i="7"/>
  <c r="CX45" i="7"/>
  <c r="CW45" i="7"/>
  <c r="CV45" i="7"/>
  <c r="CU45" i="7"/>
  <c r="CT45" i="7"/>
  <c r="CS45" i="7"/>
  <c r="CR45" i="7"/>
  <c r="CQ45" i="7"/>
  <c r="CP45" i="7"/>
  <c r="CO45" i="7"/>
  <c r="CN45" i="7"/>
  <c r="CM45" i="7"/>
  <c r="CL45" i="7"/>
  <c r="CK45" i="7"/>
  <c r="CJ45" i="7"/>
  <c r="CI45" i="7"/>
  <c r="CH45" i="7"/>
  <c r="CG45" i="7"/>
  <c r="CF45" i="7"/>
  <c r="CE45" i="7"/>
  <c r="CD45" i="7"/>
  <c r="CC45" i="7"/>
  <c r="CB45" i="7"/>
  <c r="CA45" i="7"/>
  <c r="BZ45" i="7"/>
  <c r="BY45" i="7"/>
  <c r="BX45" i="7"/>
  <c r="BW45" i="7"/>
  <c r="BV45" i="7"/>
  <c r="BU45" i="7"/>
  <c r="BT45" i="7"/>
  <c r="BS45" i="7"/>
  <c r="BR45" i="7"/>
  <c r="BQ45" i="7"/>
  <c r="BP45" i="7"/>
  <c r="BO45" i="7"/>
  <c r="BN45" i="7"/>
  <c r="BM45" i="7"/>
  <c r="BL45" i="7"/>
  <c r="BK45" i="7"/>
  <c r="BJ45" i="7"/>
  <c r="BI45" i="7"/>
  <c r="BG57" i="7"/>
  <c r="BD57" i="7"/>
  <c r="BC57" i="7"/>
  <c r="BB57" i="7"/>
  <c r="BA57" i="7"/>
  <c r="AZ57" i="7"/>
  <c r="AX57" i="7"/>
  <c r="AW57" i="7"/>
  <c r="AV57" i="7"/>
  <c r="AB57" i="7"/>
  <c r="AA57" i="7"/>
  <c r="J57" i="7"/>
  <c r="E57" i="7"/>
  <c r="D57" i="7"/>
  <c r="BG56" i="7"/>
  <c r="BD56" i="7"/>
  <c r="BC56" i="7"/>
  <c r="BB56" i="7"/>
  <c r="BA56" i="7"/>
  <c r="AZ56" i="7"/>
  <c r="AX56" i="7"/>
  <c r="AW56" i="7"/>
  <c r="AV56" i="7"/>
  <c r="AB56" i="7"/>
  <c r="AA56" i="7"/>
  <c r="J56" i="7"/>
  <c r="E56" i="7"/>
  <c r="D56" i="7"/>
  <c r="BG55" i="7"/>
  <c r="BD55" i="7"/>
  <c r="BC55" i="7"/>
  <c r="BB55" i="7"/>
  <c r="BA55" i="7"/>
  <c r="AZ55" i="7"/>
  <c r="AW55" i="7"/>
  <c r="AV55" i="7"/>
  <c r="AB55" i="7"/>
  <c r="AA55" i="7"/>
  <c r="J55" i="7"/>
  <c r="E55" i="7"/>
  <c r="D55" i="7"/>
  <c r="BH47" i="7"/>
  <c r="BG47" i="7"/>
  <c r="BF47" i="7"/>
  <c r="BE47" i="7"/>
  <c r="BD47" i="7"/>
  <c r="BC47" i="7"/>
  <c r="BB47" i="7"/>
  <c r="BA47" i="7"/>
  <c r="AZ47" i="7"/>
  <c r="AY47" i="7"/>
  <c r="AX47"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U47" i="7"/>
  <c r="T47" i="7"/>
  <c r="S47" i="7"/>
  <c r="R47" i="7"/>
  <c r="Q47" i="7"/>
  <c r="N47" i="7"/>
  <c r="M47" i="7"/>
  <c r="L47" i="7"/>
  <c r="K47" i="7"/>
  <c r="J47" i="7"/>
  <c r="F47" i="7"/>
  <c r="E47" i="7"/>
  <c r="D47" i="7"/>
  <c r="BH46" i="7"/>
  <c r="BG46" i="7"/>
  <c r="BF46" i="7"/>
  <c r="BE46" i="7"/>
  <c r="BD46" i="7"/>
  <c r="BC46" i="7"/>
  <c r="BB46" i="7"/>
  <c r="BA46" i="7"/>
  <c r="AZ46" i="7"/>
  <c r="AY46" i="7"/>
  <c r="AX46" i="7"/>
  <c r="AW46" i="7"/>
  <c r="AV46" i="7"/>
  <c r="AU46" i="7"/>
  <c r="AT46" i="7"/>
  <c r="AS46" i="7"/>
  <c r="AR46" i="7"/>
  <c r="AQ46" i="7"/>
  <c r="AP46" i="7"/>
  <c r="AO46" i="7"/>
  <c r="AN46" i="7"/>
  <c r="AM46" i="7"/>
  <c r="AL46" i="7"/>
  <c r="AK46" i="7"/>
  <c r="AJ46" i="7"/>
  <c r="AI46" i="7"/>
  <c r="AH46" i="7"/>
  <c r="AG46" i="7"/>
  <c r="AF46" i="7"/>
  <c r="AE46" i="7"/>
  <c r="AD46" i="7"/>
  <c r="AC46" i="7"/>
  <c r="AB46" i="7"/>
  <c r="AA46" i="7"/>
  <c r="Z46" i="7"/>
  <c r="Y46" i="7"/>
  <c r="X46" i="7"/>
  <c r="W46" i="7"/>
  <c r="V46" i="7"/>
  <c r="U46" i="7"/>
  <c r="T46" i="7"/>
  <c r="S46" i="7"/>
  <c r="R46" i="7"/>
  <c r="Q46" i="7"/>
  <c r="N46" i="7"/>
  <c r="M46" i="7"/>
  <c r="L46" i="7"/>
  <c r="K46" i="7"/>
  <c r="J46" i="7"/>
  <c r="F46" i="7"/>
  <c r="E46" i="7"/>
  <c r="D46" i="7"/>
  <c r="BH45" i="7"/>
  <c r="BG45" i="7"/>
  <c r="BF45" i="7"/>
  <c r="BE45" i="7"/>
  <c r="BD45" i="7"/>
  <c r="BC45" i="7"/>
  <c r="BB45" i="7"/>
  <c r="BA45" i="7"/>
  <c r="AZ45" i="7"/>
  <c r="AY45" i="7"/>
  <c r="AX45"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R45" i="7"/>
  <c r="Q45" i="7"/>
  <c r="N45" i="7"/>
  <c r="M45" i="7"/>
  <c r="L45" i="7"/>
  <c r="K45" i="7"/>
  <c r="J45" i="7"/>
  <c r="F45" i="7"/>
  <c r="E45" i="7"/>
  <c r="D45" i="7"/>
  <c r="P41" i="7"/>
  <c r="P44" i="7" s="1"/>
  <c r="O41" i="7"/>
  <c r="O44" i="7" s="1"/>
  <c r="I41" i="7"/>
  <c r="H41" i="7"/>
  <c r="H44" i="7" s="1"/>
  <c r="G41" i="7"/>
  <c r="G44" i="7" s="1"/>
  <c r="P40" i="7"/>
  <c r="P43" i="7" s="1"/>
  <c r="O40" i="7"/>
  <c r="I40" i="7"/>
  <c r="I43" i="7" s="1"/>
  <c r="H40" i="7"/>
  <c r="H43" i="7" s="1"/>
  <c r="G40" i="7"/>
  <c r="P39" i="7"/>
  <c r="P42" i="7" s="1"/>
  <c r="O39" i="7"/>
  <c r="I39" i="7"/>
  <c r="I42" i="7" s="1"/>
  <c r="H39" i="7"/>
  <c r="H42" i="7" s="1"/>
  <c r="G39" i="7"/>
  <c r="E57" i="8"/>
  <c r="D57" i="8"/>
  <c r="E56" i="8"/>
  <c r="D56" i="8"/>
  <c r="E55" i="8"/>
  <c r="D55" i="8"/>
  <c r="E47" i="8"/>
  <c r="D47" i="8"/>
  <c r="E46" i="8"/>
  <c r="D46" i="8"/>
  <c r="E45" i="8"/>
  <c r="D45" i="8"/>
  <c r="O46" i="7" l="1"/>
  <c r="O43" i="7"/>
  <c r="I47" i="7"/>
  <c r="I44" i="7"/>
  <c r="O45" i="7"/>
  <c r="O42" i="7"/>
  <c r="G45" i="7"/>
  <c r="G42" i="7"/>
  <c r="G46" i="7"/>
  <c r="G43" i="7"/>
  <c r="I45" i="7"/>
  <c r="P46" i="7"/>
  <c r="P45" i="7"/>
  <c r="H45" i="7"/>
  <c r="O47" i="7"/>
  <c r="H46" i="7"/>
  <c r="I46" i="7"/>
  <c r="P47" i="7"/>
  <c r="G47" i="7"/>
  <c r="H47" i="7"/>
  <c r="D18" i="5" l="1"/>
  <c r="E18" i="5"/>
  <c r="F18" i="5"/>
  <c r="G18" i="5"/>
  <c r="H18" i="5"/>
  <c r="Z39" i="5" l="1"/>
  <c r="Y39" i="5"/>
  <c r="X39" i="5"/>
  <c r="W39" i="5"/>
  <c r="V39" i="5"/>
  <c r="U39" i="5"/>
  <c r="T39" i="5"/>
  <c r="S39" i="5"/>
  <c r="R39" i="5"/>
  <c r="Q39" i="5"/>
  <c r="P39" i="5"/>
  <c r="O39" i="5"/>
  <c r="N39" i="5"/>
  <c r="M39" i="5"/>
  <c r="L39" i="5"/>
  <c r="K39" i="5"/>
  <c r="J39" i="5"/>
  <c r="I39" i="5"/>
  <c r="H39" i="5"/>
  <c r="G39" i="5"/>
  <c r="F39" i="5"/>
  <c r="E39" i="5"/>
  <c r="D39" i="5"/>
  <c r="Z38" i="5"/>
  <c r="Y38" i="5"/>
  <c r="X38" i="5"/>
  <c r="W38" i="5"/>
  <c r="V38" i="5"/>
  <c r="U38" i="5"/>
  <c r="T38" i="5"/>
  <c r="S38" i="5"/>
  <c r="R38" i="5"/>
  <c r="Q38" i="5"/>
  <c r="P38" i="5"/>
  <c r="O38" i="5"/>
  <c r="N38" i="5"/>
  <c r="M38" i="5"/>
  <c r="L38" i="5"/>
  <c r="K38" i="5"/>
  <c r="J38" i="5"/>
  <c r="I38" i="5"/>
  <c r="H38" i="5"/>
  <c r="G38" i="5"/>
  <c r="F38" i="5"/>
  <c r="E38" i="5"/>
  <c r="D38" i="5"/>
  <c r="Z37" i="5"/>
  <c r="Y37" i="5"/>
  <c r="X37" i="5"/>
  <c r="W37" i="5"/>
  <c r="V37" i="5"/>
  <c r="U37" i="5"/>
  <c r="T37" i="5"/>
  <c r="S37" i="5"/>
  <c r="R37" i="5"/>
  <c r="L37" i="5"/>
  <c r="K37" i="5"/>
  <c r="J37" i="5"/>
  <c r="I37" i="5"/>
  <c r="H37" i="5"/>
  <c r="G37" i="5"/>
  <c r="F37" i="5"/>
  <c r="E37" i="5"/>
  <c r="D37" i="5"/>
  <c r="Z36" i="5"/>
  <c r="Y36" i="5"/>
  <c r="X36" i="5"/>
  <c r="W36" i="5"/>
  <c r="V36" i="5"/>
  <c r="U36" i="5"/>
  <c r="T36" i="5"/>
  <c r="S36" i="5"/>
  <c r="R36" i="5"/>
  <c r="L36" i="5"/>
  <c r="K36" i="5"/>
  <c r="J36" i="5"/>
  <c r="I36" i="5"/>
  <c r="H36" i="5"/>
  <c r="G36" i="5"/>
  <c r="F36" i="5"/>
  <c r="E36" i="5"/>
  <c r="D36" i="5"/>
  <c r="Z35" i="5"/>
  <c r="Y35" i="5"/>
  <c r="X35" i="5"/>
  <c r="W35" i="5"/>
  <c r="V35" i="5"/>
  <c r="U35" i="5"/>
  <c r="T35" i="5"/>
  <c r="S35" i="5"/>
  <c r="R35" i="5"/>
  <c r="L35" i="5"/>
  <c r="K35" i="5"/>
  <c r="J35" i="5"/>
  <c r="I35" i="5"/>
  <c r="H35" i="5"/>
  <c r="G35" i="5"/>
  <c r="F35" i="5"/>
  <c r="E35" i="5"/>
  <c r="D35" i="5"/>
  <c r="Z30" i="5"/>
  <c r="Z31" i="5" s="1"/>
  <c r="Y30" i="5"/>
  <c r="Y31" i="5" s="1"/>
  <c r="X30" i="5"/>
  <c r="W30" i="5"/>
  <c r="W31" i="5" s="1"/>
  <c r="V30" i="5"/>
  <c r="V31" i="5" s="1"/>
  <c r="U30" i="5"/>
  <c r="U31" i="5" s="1"/>
  <c r="T30" i="5"/>
  <c r="S30" i="5"/>
  <c r="S31" i="5" s="1"/>
  <c r="R30" i="5"/>
  <c r="R31" i="5" s="1"/>
  <c r="Q30" i="5"/>
  <c r="Q31" i="5" s="1"/>
  <c r="P30" i="5"/>
  <c r="O30" i="5"/>
  <c r="O31" i="5" s="1"/>
  <c r="N30" i="5"/>
  <c r="N31" i="5" s="1"/>
  <c r="M30" i="5"/>
  <c r="M31" i="5" s="1"/>
  <c r="L30" i="5"/>
  <c r="K30" i="5"/>
  <c r="K31" i="5" s="1"/>
  <c r="J30" i="5"/>
  <c r="J31" i="5" s="1"/>
  <c r="I30" i="5"/>
  <c r="I31" i="5" s="1"/>
  <c r="H30" i="5"/>
  <c r="G30" i="5"/>
  <c r="G31" i="5" s="1"/>
  <c r="F30" i="5"/>
  <c r="F31" i="5" s="1"/>
  <c r="E30" i="5"/>
  <c r="E31" i="5" s="1"/>
  <c r="D30" i="5"/>
  <c r="Z26" i="5"/>
  <c r="Z27" i="5" s="1"/>
  <c r="Y26" i="5"/>
  <c r="Y27" i="5" s="1"/>
  <c r="X26" i="5"/>
  <c r="W26" i="5"/>
  <c r="W27" i="5" s="1"/>
  <c r="V26" i="5"/>
  <c r="V27" i="5" s="1"/>
  <c r="U26" i="5"/>
  <c r="U27" i="5" s="1"/>
  <c r="T26" i="5"/>
  <c r="S26" i="5"/>
  <c r="S27" i="5" s="1"/>
  <c r="R26" i="5"/>
  <c r="R27" i="5" s="1"/>
  <c r="Q26" i="5"/>
  <c r="Q27" i="5" s="1"/>
  <c r="P26" i="5"/>
  <c r="O26" i="5"/>
  <c r="O27" i="5" s="1"/>
  <c r="N26" i="5"/>
  <c r="N27" i="5" s="1"/>
  <c r="M26" i="5"/>
  <c r="M27" i="5" s="1"/>
  <c r="L26" i="5"/>
  <c r="K26" i="5"/>
  <c r="K27" i="5" s="1"/>
  <c r="J26" i="5"/>
  <c r="J27" i="5" s="1"/>
  <c r="I26" i="5"/>
  <c r="I27" i="5" s="1"/>
  <c r="H26" i="5"/>
  <c r="G26" i="5"/>
  <c r="G27" i="5" s="1"/>
  <c r="F26" i="5"/>
  <c r="F27" i="5" s="1"/>
  <c r="E26" i="5"/>
  <c r="E27" i="5" s="1"/>
  <c r="D26" i="5"/>
  <c r="Z22" i="5"/>
  <c r="Z23" i="5" s="1"/>
  <c r="Y22" i="5"/>
  <c r="Y23" i="5" s="1"/>
  <c r="X22" i="5"/>
  <c r="W22" i="5"/>
  <c r="W23" i="5" s="1"/>
  <c r="V22" i="5"/>
  <c r="V23" i="5" s="1"/>
  <c r="U22" i="5"/>
  <c r="U23" i="5" s="1"/>
  <c r="T22" i="5"/>
  <c r="S22" i="5"/>
  <c r="S23" i="5" s="1"/>
  <c r="R22" i="5"/>
  <c r="R23" i="5" s="1"/>
  <c r="Q22" i="5"/>
  <c r="Q23" i="5" s="1"/>
  <c r="P22" i="5"/>
  <c r="O22" i="5"/>
  <c r="O23" i="5" s="1"/>
  <c r="N22" i="5"/>
  <c r="N23" i="5" s="1"/>
  <c r="M22" i="5"/>
  <c r="M23" i="5" s="1"/>
  <c r="L22" i="5"/>
  <c r="K22" i="5"/>
  <c r="K23" i="5" s="1"/>
  <c r="J22" i="5"/>
  <c r="J23" i="5" s="1"/>
  <c r="I22" i="5"/>
  <c r="I23" i="5" s="1"/>
  <c r="H22" i="5"/>
  <c r="G22" i="5"/>
  <c r="G23" i="5" s="1"/>
  <c r="F22" i="5"/>
  <c r="F23" i="5" s="1"/>
  <c r="E22" i="5"/>
  <c r="E23" i="5" s="1"/>
  <c r="D22" i="5"/>
  <c r="Z18" i="5"/>
  <c r="Z19" i="5" s="1"/>
  <c r="Z20" i="5" s="1"/>
  <c r="Y18" i="5"/>
  <c r="Y19" i="5" s="1"/>
  <c r="X18" i="5"/>
  <c r="W18" i="5"/>
  <c r="W19" i="5" s="1"/>
  <c r="V18" i="5"/>
  <c r="V19" i="5" s="1"/>
  <c r="V20" i="5" s="1"/>
  <c r="U18" i="5"/>
  <c r="T18" i="5"/>
  <c r="S18" i="5"/>
  <c r="R18" i="5"/>
  <c r="R19" i="5" s="1"/>
  <c r="Q18" i="5"/>
  <c r="Q19" i="5" s="1"/>
  <c r="Q20" i="5" s="1"/>
  <c r="P18" i="5"/>
  <c r="O18" i="5"/>
  <c r="N18" i="5"/>
  <c r="N19" i="5" s="1"/>
  <c r="N20" i="5" s="1"/>
  <c r="M18" i="5"/>
  <c r="M19" i="5" s="1"/>
  <c r="L18" i="5"/>
  <c r="K18" i="5"/>
  <c r="J18" i="5"/>
  <c r="J19" i="5" s="1"/>
  <c r="I18" i="5"/>
  <c r="I19" i="5" s="1"/>
  <c r="F19" i="5"/>
  <c r="E19" i="5"/>
  <c r="Z14" i="5"/>
  <c r="Z15" i="5" s="1"/>
  <c r="Y14" i="5"/>
  <c r="Y15" i="5" s="1"/>
  <c r="Y16" i="5" s="1"/>
  <c r="X14" i="5"/>
  <c r="X15" i="5" s="1"/>
  <c r="X16" i="5" s="1"/>
  <c r="W14" i="5"/>
  <c r="W15" i="5" s="1"/>
  <c r="V14" i="5"/>
  <c r="V15" i="5" s="1"/>
  <c r="U14" i="5"/>
  <c r="T14" i="5"/>
  <c r="T15" i="5" s="1"/>
  <c r="S14" i="5"/>
  <c r="S15" i="5" s="1"/>
  <c r="R14" i="5"/>
  <c r="R15" i="5" s="1"/>
  <c r="Q14" i="5"/>
  <c r="Q15" i="5" s="1"/>
  <c r="P14" i="5"/>
  <c r="O14" i="5"/>
  <c r="N14" i="5"/>
  <c r="N15" i="5" s="1"/>
  <c r="M14" i="5"/>
  <c r="L14" i="5"/>
  <c r="L15" i="5" s="1"/>
  <c r="K14" i="5"/>
  <c r="J14" i="5"/>
  <c r="J15" i="5" s="1"/>
  <c r="I14" i="5"/>
  <c r="I15" i="5" s="1"/>
  <c r="H14" i="5"/>
  <c r="H15" i="5" s="1"/>
  <c r="G14" i="5"/>
  <c r="G15" i="5" s="1"/>
  <c r="F14" i="5"/>
  <c r="F15" i="5" s="1"/>
  <c r="E14" i="5"/>
  <c r="E15" i="5" s="1"/>
  <c r="D14" i="5"/>
  <c r="D15" i="5" s="1"/>
  <c r="C39" i="5"/>
  <c r="C38" i="5"/>
  <c r="C37" i="5"/>
  <c r="C36" i="5"/>
  <c r="C35" i="5"/>
  <c r="C30" i="5"/>
  <c r="C26" i="5"/>
  <c r="C22" i="5"/>
  <c r="C18" i="5"/>
  <c r="C14" i="5"/>
  <c r="Z29" i="5" l="1"/>
  <c r="J28" i="5"/>
  <c r="J25" i="5"/>
  <c r="G25" i="5"/>
  <c r="W25" i="5"/>
  <c r="I25" i="5"/>
  <c r="R21" i="5"/>
  <c r="N24" i="5"/>
  <c r="N21" i="5"/>
  <c r="F20" i="5"/>
  <c r="F17" i="5"/>
  <c r="I20" i="5"/>
  <c r="I17" i="5" s="1"/>
  <c r="E20" i="5"/>
  <c r="E17" i="5"/>
  <c r="H16" i="5"/>
  <c r="H13" i="5"/>
  <c r="L13" i="5"/>
  <c r="Q13" i="5"/>
  <c r="F13" i="5"/>
  <c r="N16" i="5"/>
  <c r="N13" i="5" s="1"/>
  <c r="I16" i="5"/>
  <c r="I13" i="5"/>
  <c r="J13" i="5"/>
  <c r="Z16" i="5"/>
  <c r="J16" i="5"/>
  <c r="U19" i="5"/>
  <c r="U20" i="5" s="1"/>
  <c r="M20" i="5"/>
  <c r="Y20" i="5"/>
  <c r="E16" i="5"/>
  <c r="E13" i="5" s="1"/>
  <c r="R16" i="5"/>
  <c r="U15" i="5"/>
  <c r="U16" i="5" s="1"/>
  <c r="L16" i="5"/>
  <c r="M15" i="5"/>
  <c r="J20" i="5"/>
  <c r="J17" i="5" s="1"/>
  <c r="Q24" i="5"/>
  <c r="Q21" i="5" s="1"/>
  <c r="J24" i="5"/>
  <c r="Z24" i="5"/>
  <c r="Q28" i="5"/>
  <c r="Z28" i="5"/>
  <c r="Q32" i="5"/>
  <c r="J32" i="5"/>
  <c r="Z32" i="5"/>
  <c r="F16" i="5"/>
  <c r="Q16" i="5"/>
  <c r="V16" i="5"/>
  <c r="G19" i="5"/>
  <c r="K19" i="5"/>
  <c r="O19" i="5"/>
  <c r="O20" i="5" s="1"/>
  <c r="S19" i="5"/>
  <c r="S20" i="5" s="1"/>
  <c r="E24" i="5"/>
  <c r="E21" i="5" s="1"/>
  <c r="U24" i="5"/>
  <c r="E28" i="5"/>
  <c r="E25" i="5" s="1"/>
  <c r="U28" i="5"/>
  <c r="U25" i="5" s="1"/>
  <c r="N28" i="5"/>
  <c r="E32" i="5"/>
  <c r="E29" i="5" s="1"/>
  <c r="U32" i="5"/>
  <c r="N32" i="5"/>
  <c r="G16" i="5"/>
  <c r="G13" i="5" s="1"/>
  <c r="H19" i="5"/>
  <c r="D23" i="5"/>
  <c r="L23" i="5"/>
  <c r="T23" i="5"/>
  <c r="Y24" i="5"/>
  <c r="D27" i="5"/>
  <c r="D28" i="5" s="1"/>
  <c r="T27" i="5"/>
  <c r="I28" i="5"/>
  <c r="L31" i="5"/>
  <c r="L32" i="5" s="1"/>
  <c r="X31" i="5"/>
  <c r="I32" i="5"/>
  <c r="I29" i="5" s="1"/>
  <c r="Y32" i="5"/>
  <c r="Y29" i="5" s="1"/>
  <c r="R32" i="5"/>
  <c r="S16" i="5"/>
  <c r="W16" i="5"/>
  <c r="O15" i="5"/>
  <c r="D19" i="5"/>
  <c r="L19" i="5"/>
  <c r="P19" i="5"/>
  <c r="P20" i="5" s="1"/>
  <c r="T19" i="5"/>
  <c r="T20" i="5" s="1"/>
  <c r="X19" i="5"/>
  <c r="X20" i="5" s="1"/>
  <c r="R20" i="5"/>
  <c r="H23" i="5"/>
  <c r="P23" i="5"/>
  <c r="X23" i="5"/>
  <c r="X24" i="5" s="1"/>
  <c r="I24" i="5"/>
  <c r="I21" i="5" s="1"/>
  <c r="R24" i="5"/>
  <c r="H27" i="5"/>
  <c r="L27" i="5"/>
  <c r="L28" i="5" s="1"/>
  <c r="P27" i="5"/>
  <c r="P28" i="5" s="1"/>
  <c r="X27" i="5"/>
  <c r="X28" i="5" s="1"/>
  <c r="Y28" i="5"/>
  <c r="R28" i="5"/>
  <c r="D31" i="5"/>
  <c r="D32" i="5" s="1"/>
  <c r="H31" i="5"/>
  <c r="H32" i="5" s="1"/>
  <c r="P31" i="5"/>
  <c r="P32" i="5" s="1"/>
  <c r="T31" i="5"/>
  <c r="T32" i="5" s="1"/>
  <c r="K15" i="5"/>
  <c r="P15" i="5"/>
  <c r="D16" i="5"/>
  <c r="D13" i="5" s="1"/>
  <c r="T16" i="5"/>
  <c r="M24" i="5"/>
  <c r="M21" i="5" s="1"/>
  <c r="F24" i="5"/>
  <c r="V24" i="5"/>
  <c r="M28" i="5"/>
  <c r="F28" i="5"/>
  <c r="F25" i="5" s="1"/>
  <c r="V28" i="5"/>
  <c r="V25" i="5" s="1"/>
  <c r="M32" i="5"/>
  <c r="F32" i="5"/>
  <c r="V32" i="5"/>
  <c r="W20" i="5"/>
  <c r="G24" i="5"/>
  <c r="K24" i="5"/>
  <c r="O24" i="5"/>
  <c r="O21" i="5" s="1"/>
  <c r="S24" i="5"/>
  <c r="S21" i="5" s="1"/>
  <c r="W24" i="5"/>
  <c r="W21" i="5" s="1"/>
  <c r="G28" i="5"/>
  <c r="K28" i="5"/>
  <c r="O28" i="5"/>
  <c r="S28" i="5"/>
  <c r="W28" i="5"/>
  <c r="G32" i="5"/>
  <c r="K32" i="5"/>
  <c r="O32" i="5"/>
  <c r="S32" i="5"/>
  <c r="W32" i="5"/>
  <c r="C15" i="5"/>
  <c r="C19" i="5"/>
  <c r="C23" i="5"/>
  <c r="C27" i="5"/>
  <c r="C31" i="5"/>
  <c r="C32" i="5" s="1"/>
  <c r="X32" i="5" l="1"/>
  <c r="X29" i="5" s="1"/>
  <c r="T28" i="5"/>
  <c r="T25" i="5"/>
  <c r="C28" i="5"/>
  <c r="C25" i="5"/>
  <c r="C24" i="5"/>
  <c r="C21" i="5"/>
  <c r="P24" i="5"/>
  <c r="P21" i="5"/>
  <c r="T24" i="5"/>
  <c r="T21" i="5"/>
  <c r="H24" i="5"/>
  <c r="H21" i="5"/>
  <c r="L24" i="5"/>
  <c r="L21" i="5"/>
  <c r="D24" i="5"/>
  <c r="D21" i="5"/>
  <c r="H20" i="5"/>
  <c r="H17" i="5"/>
  <c r="C20" i="5"/>
  <c r="C17" i="5"/>
  <c r="G20" i="5"/>
  <c r="G17" i="5"/>
  <c r="D20" i="5"/>
  <c r="D17" i="5"/>
  <c r="K20" i="5"/>
  <c r="K17" i="5"/>
  <c r="L20" i="5"/>
  <c r="L17" i="5"/>
  <c r="C16" i="5"/>
  <c r="C13" i="5"/>
  <c r="O16" i="5"/>
  <c r="O13" i="5"/>
  <c r="P16" i="5"/>
  <c r="P13" i="5"/>
  <c r="M16" i="5"/>
  <c r="M13" i="5"/>
  <c r="K16" i="5"/>
  <c r="K13" i="5"/>
  <c r="H28" i="5"/>
  <c r="H25" i="5" s="1"/>
  <c r="I40" i="1" l="1"/>
  <c r="H40" i="1"/>
  <c r="G40" i="1"/>
  <c r="F40" i="1"/>
  <c r="I39" i="1"/>
  <c r="H39" i="1"/>
  <c r="G39" i="1"/>
  <c r="F39" i="1"/>
  <c r="I38" i="1"/>
  <c r="H38" i="1"/>
  <c r="G38" i="1"/>
  <c r="F38" i="1"/>
  <c r="E40" i="1"/>
  <c r="D40" i="1"/>
  <c r="C40" i="1"/>
  <c r="E39" i="1"/>
  <c r="D39" i="1"/>
  <c r="C39" i="1"/>
  <c r="E38" i="1"/>
  <c r="D38" i="1"/>
  <c r="C38" i="1"/>
</calcChain>
</file>

<file path=xl/comments1.xml><?xml version="1.0" encoding="utf-8"?>
<comments xmlns="http://schemas.openxmlformats.org/spreadsheetml/2006/main">
  <authors>
    <author>Author</author>
  </authors>
  <commentList>
    <comment ref="A5"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6"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A7"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A9"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A11"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A12"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or “Don’t know”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A13"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A15"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A17"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A18"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A19"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A20"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A22"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A23" authorId="0" shapeId="0">
      <text>
        <r>
          <rPr>
            <sz val="9"/>
            <color indexed="81"/>
            <rFont val="Tahoma"/>
            <family val="2"/>
          </rPr>
          <t xml:space="preserve">Rows 28 through 30 seek the number of units of the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known</t>
        </r>
        <r>
          <rPr>
            <sz val="9"/>
            <color indexed="81"/>
            <rFont val="Tahoma"/>
            <family val="2"/>
          </rPr>
          <t xml:space="preserve"> -- Enter the number; or
</t>
        </r>
        <r>
          <rPr>
            <b/>
            <sz val="9"/>
            <color indexed="81"/>
            <rFont val="Tahoma"/>
            <family val="2"/>
          </rPr>
          <t>If unknown</t>
        </r>
        <r>
          <rPr>
            <sz val="9"/>
            <color indexed="81"/>
            <rFont val="Tahoma"/>
            <family val="2"/>
          </rPr>
          <t xml:space="preserve"> -- Enter “Unknown” or "Does not track"
</t>
        </r>
      </text>
    </comment>
    <comment ref="A26" authorId="0" shapeId="0">
      <text>
        <r>
          <rPr>
            <sz val="9"/>
            <color indexed="81"/>
            <rFont val="Tahoma"/>
            <family val="2"/>
          </rPr>
          <t xml:space="preserve">Rows 31 through 36 seek to know if there was a law that prohibited the agency from charging the customer for the deliverable in each fiscal year 2017-18, 2016-17, and 2015-16.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“Unknown” and, in the row below it, enter “Unknown”
</t>
        </r>
      </text>
    </comment>
    <comment ref="A32"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A36"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utilize 37.5 hours per week, if the agency does not utilize 37.5 hours per week, please utilize the hours per week applicable to the agency and note this at the top of the chart.</t>
        </r>
      </text>
    </comment>
    <comment ref="A39"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42" authorId="0" shapeId="0">
      <text>
        <r>
          <rPr>
            <b/>
            <sz val="9"/>
            <color indexed="81"/>
            <rFont val="Tahoma"/>
            <family val="2"/>
          </rPr>
          <t>One of the following should automatically appear in these cells</t>
        </r>
        <r>
          <rPr>
            <sz val="9"/>
            <color indexed="81"/>
            <rFont val="Tahoma"/>
            <family val="2"/>
          </rPr>
          <t>:
(1) Percentage, or
(2) Agency does not track the total expenditures for this deliverable
The second option appears when (a) spreadsheet is incomplete; (b) agency does not enter an amount for the total deliverable expenditures; or (c) there is no amount for total agency spending.
The value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“Agency does not track the total expense of providing the deliverable.”</t>
        </r>
      </text>
    </comment>
    <comment ref="A45" authorId="0" shapeId="0">
      <text>
        <r>
          <rPr>
            <b/>
            <sz val="9"/>
            <color indexed="81"/>
            <rFont val="Tahoma"/>
            <family val="2"/>
          </rPr>
          <t>One of the following should automatically appear in these cells:</t>
        </r>
        <r>
          <rPr>
            <sz val="9"/>
            <color indexed="81"/>
            <rFont val="Tahoma"/>
            <family val="2"/>
          </rPr>
          <t xml:space="preserve">
(1) Dollar amount, or
(2) There were no units provided, no cost, or the agency does not track the number of units provided and/or total cost.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“There were no units provided, no cost, or the agency does not track the number of units provided and/or total cost.”
</t>
        </r>
      </text>
    </comment>
    <comment ref="A49"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A52"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A55"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(e.g., federal and other grants awarded to agency to provide the deliverable). </t>
        </r>
      </text>
    </comment>
    <comment ref="A59"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2.xml><?xml version="1.0" encoding="utf-8"?>
<comments xmlns="http://schemas.openxmlformats.org/spreadsheetml/2006/main">
  <authors>
    <author>Author</author>
  </authors>
  <commentList>
    <comment ref="A5" authorId="0" shapeId="0">
      <text>
        <r>
          <rPr>
            <sz val="9"/>
            <color indexed="81"/>
            <rFont val="Tahoma"/>
            <family val="2"/>
          </rPr>
          <t xml:space="preserve">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
</t>
        </r>
      </text>
    </comment>
    <comment ref="A6" authorId="0" shapeId="0">
      <text>
        <r>
          <rPr>
            <sz val="9"/>
            <color indexed="81"/>
            <rFont val="Tahoma"/>
            <family val="2"/>
          </rPr>
          <t xml:space="preserve">Please review the PER guidelines for laws that must be included as a minimum and how to create a complete list of deliverables.  
If the agency lists multiple laws, include a semi-colon (;) between each.
</t>
        </r>
      </text>
    </comment>
    <comment ref="A7"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
</t>
        </r>
      </text>
    </comment>
    <comment ref="A9" authorId="0" shapeId="0">
      <text>
        <r>
          <rPr>
            <sz val="9"/>
            <color indexed="81"/>
            <rFont val="Tahoma"/>
            <family val="2"/>
          </rPr>
          <t xml:space="preserve">While there may be several organization units that contribute to providing this deliverable, please only list the one organizational unit that has primary responsibility
</t>
        </r>
      </text>
    </comment>
    <comment ref="A11"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A12"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or “Don’t know”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A13"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
</t>
        </r>
      </text>
    </comment>
    <comment ref="A15"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A17"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A18"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A19"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A20"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A22"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A23" authorId="0" shapeId="0">
      <text>
        <r>
          <rPr>
            <sz val="9"/>
            <color indexed="81"/>
            <rFont val="Tahoma"/>
            <family val="2"/>
          </rPr>
          <t xml:space="preserve">Rows 28 through 30 seek the number of units of the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known</t>
        </r>
        <r>
          <rPr>
            <sz val="9"/>
            <color indexed="81"/>
            <rFont val="Tahoma"/>
            <family val="2"/>
          </rPr>
          <t xml:space="preserve"> -- Enter the number; or
</t>
        </r>
        <r>
          <rPr>
            <b/>
            <sz val="9"/>
            <color indexed="81"/>
            <rFont val="Tahoma"/>
            <family val="2"/>
          </rPr>
          <t>If unknown</t>
        </r>
        <r>
          <rPr>
            <sz val="9"/>
            <color indexed="81"/>
            <rFont val="Tahoma"/>
            <family val="2"/>
          </rPr>
          <t xml:space="preserve"> -- Enter “Unknown” or "Does not track"
</t>
        </r>
      </text>
    </comment>
    <comment ref="A26" authorId="0" shapeId="0">
      <text>
        <r>
          <rPr>
            <sz val="9"/>
            <color indexed="81"/>
            <rFont val="Tahoma"/>
            <family val="2"/>
          </rPr>
          <t xml:space="preserve">Rows 31 through 36 seek to know if there was a law that prohibited the agency from charging the customer for the deliverable in each fiscal year 2017-18, 2016-17, and 2015-16.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“Unknown” and, in the row below it, enter “Unknown”
</t>
        </r>
      </text>
    </comment>
    <comment ref="A32"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
</t>
        </r>
      </text>
    </comment>
    <comment ref="A36"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utilize 37.5 hours per week, if the agency does not utilize 37.5 hours per week, please utilize the hours per week applicable to the agency and note this at the top of the chart.
</t>
        </r>
      </text>
    </comment>
    <comment ref="A39"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42" authorId="0" shapeId="0">
      <text>
        <r>
          <rPr>
            <b/>
            <sz val="9"/>
            <color indexed="81"/>
            <rFont val="Tahoma"/>
            <family val="2"/>
          </rPr>
          <t>One of the following should automatically appear in these cells</t>
        </r>
        <r>
          <rPr>
            <sz val="9"/>
            <color indexed="81"/>
            <rFont val="Tahoma"/>
            <family val="2"/>
          </rPr>
          <t xml:space="preserve">:
(1) Percentage, or
(2) Agency does not track the total expenditures for this deliverable
The second option appears when (a) spreadsheet is incomplete; (b) agency does not enter an amount for the total deliverable expenditures; or (c) there is no amount for total agency spending.
The value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“Agency does not track the total expense of providing the deliverable.”
</t>
        </r>
      </text>
    </comment>
    <comment ref="A45" authorId="0" shapeId="0">
      <text>
        <r>
          <rPr>
            <b/>
            <sz val="9"/>
            <color indexed="81"/>
            <rFont val="Tahoma"/>
            <family val="2"/>
          </rPr>
          <t>One of the following should automatically appear in these cells:</t>
        </r>
        <r>
          <rPr>
            <sz val="9"/>
            <color indexed="81"/>
            <rFont val="Tahoma"/>
            <family val="2"/>
          </rPr>
          <t xml:space="preserve">
(1) Dollar amount, or
(2) There were no units provided, no cost, or the agency does not track the number of units provided and/or total cost.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“There were no units provided, no cost, or the agency does not track the number of units provided and/or total cost.”
</t>
        </r>
      </text>
    </comment>
    <comment ref="A49"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A52"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A55"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(e.g., federal and other grants awarded to agency to provide the deliverable). 
</t>
        </r>
      </text>
    </comment>
    <comment ref="A59" authorId="0" shapeId="0">
      <text>
        <r>
          <rPr>
            <sz val="9"/>
            <color indexed="81"/>
            <rFont val="Tahoma"/>
            <family val="2"/>
          </rPr>
          <t xml:space="preserve">Enter comments to explain information provided, if the agency believes any are necessary or the agency desires to provide any additional comments.
</t>
        </r>
      </text>
    </comment>
  </commentList>
</comments>
</file>

<file path=xl/comments3.xml><?xml version="1.0" encoding="utf-8"?>
<comments xmlns="http://schemas.openxmlformats.org/spreadsheetml/2006/main">
  <authors>
    <author>Author</author>
  </authors>
  <commentList>
    <comment ref="A5"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6"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2" authorId="0" shapeId="0">
      <text>
        <r>
          <rPr>
            <sz val="9"/>
            <color indexed="81"/>
            <rFont val="Tahoma"/>
            <family val="2"/>
          </rPr>
          <t xml:space="preserve">
Skip these rows.  The information will auto-fill after the agency enters responses in the rows below 28.</t>
        </r>
      </text>
    </comment>
    <comment ref="A34" authorId="0" shapeId="0">
      <text>
        <r>
          <rPr>
            <sz val="9"/>
            <color indexed="81"/>
            <rFont val="Tahoma"/>
            <family val="2"/>
          </rPr>
          <t xml:space="preserve">
Skip these rows.  The information will auto-fill after the agency enters responses in the rows below 28.</t>
        </r>
      </text>
    </comment>
    <comment ref="A46"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
</t>
        </r>
      </text>
    </comment>
    <comment ref="A47"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t>
        </r>
      </text>
    </comment>
    <comment ref="A66"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comments4.xml><?xml version="1.0" encoding="utf-8"?>
<comments xmlns="http://schemas.openxmlformats.org/spreadsheetml/2006/main">
  <authors>
    <author>Author</author>
  </authors>
  <commentList>
    <comment ref="A4"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4"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8"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2"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or
• on a leave of absence,
• Independent contractors, or
• Temporary workers obtained and paid for through a contract with a staffing </t>
        </r>
      </text>
    </comment>
    <comment ref="A37"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42" authorId="0" shapeId="0">
      <text>
        <r>
          <rPr>
            <sz val="9"/>
            <color indexed="81"/>
            <rFont val="Tahoma"/>
            <family val="2"/>
          </rPr>
          <t xml:space="preserve">
Enter comments, if any are desired or necessary, to explain the information provided.  </t>
        </r>
      </text>
    </comment>
    <comment ref="A47" authorId="0" shapeId="0">
      <text>
        <r>
          <rPr>
            <sz val="9"/>
            <color indexed="81"/>
            <rFont val="Tahoma"/>
            <family val="2"/>
          </rPr>
          <t xml:space="preserve">
If the agency responded “Yes” in Row 66, please enter the date the last survey was conducted and name of the entity that conducted it (e.g., 2016 by Climate Survey Consulting, Inc.; 2018 by the agency)</t>
        </r>
      </text>
    </comment>
    <comment ref="A51" authorId="0" shapeId="0">
      <text>
        <r>
          <rPr>
            <sz val="9"/>
            <color indexed="81"/>
            <rFont val="Tahoma"/>
            <family val="2"/>
          </rPr>
          <t xml:space="preserve">
If the agency responded “Yes” in Row 70, please enter the frequency with which the agency conducts the surveys (e.g., annually; every three years)</t>
        </r>
      </text>
    </comment>
  </commentList>
</comments>
</file>

<file path=xl/comments5.xml><?xml version="1.0" encoding="utf-8"?>
<comments xmlns="http://schemas.openxmlformats.org/spreadsheetml/2006/main">
  <authors>
    <author>Author</author>
  </authors>
  <commentList>
    <comment ref="A5" authorId="0" shapeId="0">
      <text>
        <r>
          <rPr>
            <sz val="9"/>
            <color indexed="81"/>
            <rFont val="Tahoma"/>
            <family val="2"/>
          </rPr>
          <t xml:space="preserve">
Please enter the amount the agency was appropriated and authorized to spend (including state, federal, and other) by the end of the applicable fiscal year in columns B, C, and D.  
Since the appropriations and authorizations to the agency may change during the year, </t>
        </r>
        <r>
          <rPr>
            <b/>
            <sz val="9"/>
            <color indexed="81"/>
            <rFont val="Tahoma"/>
            <family val="2"/>
          </rPr>
          <t>please enter the total amount, after all additions and subtractions in appropriations or authorizations during the fiscal year</t>
        </r>
        <r>
          <rPr>
            <sz val="9"/>
            <color indexed="81"/>
            <rFont val="Tahoma"/>
            <family val="2"/>
          </rPr>
          <t>.</t>
        </r>
      </text>
    </comment>
    <comment ref="A7" authorId="0" shapeId="0">
      <text>
        <r>
          <rPr>
            <sz val="9"/>
            <color indexed="81"/>
            <rFont val="Tahoma"/>
            <family val="2"/>
          </rPr>
          <t xml:space="preserve">
The amount should automatically appear in columns B, C, and D, using the below formula.
“How much was the agency appropriated and authorized to spend by the end of the year?” row -  “How much did the agency actually spend?” row  
</t>
        </r>
      </text>
    </comment>
    <comment ref="A9" authorId="0" shapeId="0">
      <text>
        <r>
          <rPr>
            <sz val="9"/>
            <color indexed="81"/>
            <rFont val="Tahoma"/>
            <family val="2"/>
          </rPr>
          <t xml:space="preserve">
Please enter the amount of cash the agency had on June 30 of the applicable fiscal year in columns B, C, and D, which the agency had not received authorization to spend during the year.  </t>
        </r>
      </text>
    </comment>
  </commentList>
</comments>
</file>

<file path=xl/sharedStrings.xml><?xml version="1.0" encoding="utf-8"?>
<sst xmlns="http://schemas.openxmlformats.org/spreadsheetml/2006/main" count="6853" uniqueCount="1992">
  <si>
    <t>Item #</t>
  </si>
  <si>
    <t>Yes</t>
  </si>
  <si>
    <t>No</t>
  </si>
  <si>
    <t>2016-17</t>
  </si>
  <si>
    <t>2017-18</t>
  </si>
  <si>
    <t>None</t>
  </si>
  <si>
    <t>DNE</t>
  </si>
  <si>
    <t>Other</t>
  </si>
  <si>
    <t>2015-16</t>
  </si>
  <si>
    <t xml:space="preserve">What is specific outcome sought in law OR, if not in law, specific outcome agency seeks by providing the deliverable? </t>
  </si>
  <si>
    <t>Amount generated from providing deliverable</t>
  </si>
  <si>
    <t>Exit interviews or surveys performed?</t>
  </si>
  <si>
    <t>Purpose of organizational unit</t>
  </si>
  <si>
    <t>Name of organizational unit</t>
  </si>
  <si>
    <t>Responsible organizational unit (primary)</t>
  </si>
  <si>
    <t>Deliverable description</t>
  </si>
  <si>
    <t>Associated laws</t>
  </si>
  <si>
    <t>Customer description</t>
  </si>
  <si>
    <t>Time applicable</t>
  </si>
  <si>
    <t>Amount charged to customer per deliverable unit</t>
  </si>
  <si>
    <t>Agency Wide</t>
  </si>
  <si>
    <t>Description</t>
  </si>
  <si>
    <t xml:space="preserve">If yes, provide law </t>
  </si>
  <si>
    <t xml:space="preserve">Does the agency evaluate customer satisfaction? </t>
  </si>
  <si>
    <t>Does the agency conduct employee engagement, climate, or similar surveys on a regular basis?</t>
  </si>
  <si>
    <t>Number of units provided</t>
  </si>
  <si>
    <t>Performance Measure</t>
  </si>
  <si>
    <t>Anonymous employee feedback allowed?</t>
  </si>
  <si>
    <t>Employee satisfaction tracked?</t>
  </si>
  <si>
    <t>2018-19</t>
  </si>
  <si>
    <t>Results Sought</t>
  </si>
  <si>
    <t>Customer Details</t>
  </si>
  <si>
    <t>Costs</t>
  </si>
  <si>
    <t>Does law prohibit charging the customer for the deliverable?</t>
  </si>
  <si>
    <t>Maximum number of potential customers, if unlimited resources available to the agency</t>
  </si>
  <si>
    <t>Target</t>
  </si>
  <si>
    <t>Actual</t>
  </si>
  <si>
    <t>Federal Fiscal Year (Oct. - Sept.)</t>
  </si>
  <si>
    <t>State Fiscal Year (July - June)</t>
  </si>
  <si>
    <t>Don't Know</t>
  </si>
  <si>
    <t>Calendar Year (Jan. - Dec.)</t>
  </si>
  <si>
    <t>Performance Measures</t>
  </si>
  <si>
    <t>Org. Units</t>
  </si>
  <si>
    <t>Deliverables</t>
  </si>
  <si>
    <t>Turnover rate</t>
  </si>
  <si>
    <t>Deliverable</t>
  </si>
  <si>
    <t>Units Provided and Amounts Charged to Customers</t>
  </si>
  <si>
    <t>If yes, when was last one and who conducted it?</t>
  </si>
  <si>
    <t>Agency Comments</t>
  </si>
  <si>
    <t>Agency Comments (Optional)</t>
  </si>
  <si>
    <t>Number of employees (all types) in the unit</t>
  </si>
  <si>
    <t>Leave the unit during fiscal year</t>
  </si>
  <si>
    <t>End of fiscal year</t>
  </si>
  <si>
    <t>Start of fiscal year</t>
  </si>
  <si>
    <t>Results Summary</t>
  </si>
  <si>
    <t>Result details for year ending… (Note: DNE means "did not exist")</t>
  </si>
  <si>
    <t>Number of customers served in last completed FY</t>
  </si>
  <si>
    <t>Percentage change in customers served predicted for current FY</t>
  </si>
  <si>
    <t xml:space="preserve">Description of a single deliverable unit </t>
  </si>
  <si>
    <t>Total employee equivalents required (37.5 hour per week units)</t>
  </si>
  <si>
    <t xml:space="preserve">Associated performance measure item numbers from the Performance Measures Chart, if any </t>
  </si>
  <si>
    <t>Item number</t>
  </si>
  <si>
    <t>If yes, what is the frequency?</t>
  </si>
  <si>
    <t>Additional comments from agency (optional)</t>
  </si>
  <si>
    <t>Total deliverable expenditures as a percentage of total agency expenditures</t>
  </si>
  <si>
    <t>Is the goal to meet, exceed, or obtain a lower value than the target?</t>
  </si>
  <si>
    <t>Counties served in last completed fiscal year</t>
  </si>
  <si>
    <t>Meet</t>
  </si>
  <si>
    <t>Meet or obtain lower value</t>
  </si>
  <si>
    <t>Meet or exceed</t>
  </si>
  <si>
    <t>Did the agency achieve its goal</t>
  </si>
  <si>
    <t>Changes in target</t>
  </si>
  <si>
    <t>Obtain lower value</t>
  </si>
  <si>
    <t>Exceed</t>
  </si>
  <si>
    <t>Has the agency ever conducted an employee engagement, climate, or similar survey?</t>
  </si>
  <si>
    <t>DO NOT DELETE THIS ROW</t>
  </si>
  <si>
    <t>Unknown</t>
  </si>
  <si>
    <t>No applicable law</t>
  </si>
  <si>
    <t xml:space="preserve">Agency expenditures per unit of the deliverable </t>
  </si>
  <si>
    <t>Total collected from non-state sources as a result of providing the deliverable (federal and other grants awarded to agency to provide deliverable)</t>
  </si>
  <si>
    <t>Total collected from charging customers</t>
  </si>
  <si>
    <t xml:space="preserve">Total collected from charging customers and non-state sources </t>
  </si>
  <si>
    <t>Does state or federal law specifically require this deliverable?</t>
  </si>
  <si>
    <t xml:space="preserve">Does the legislature state intent, findings, or purpose? </t>
  </si>
  <si>
    <t>Section 39-15-1190</t>
  </si>
  <si>
    <t>Law Enforcement Agencies; Solicitors; Department of Revenue</t>
  </si>
  <si>
    <t>Law Enforcement Agencies; General Public</t>
  </si>
  <si>
    <t>Charitable Organizations</t>
  </si>
  <si>
    <t>Children's Trust Fund of South Carolina</t>
  </si>
  <si>
    <t>Fire Departments</t>
  </si>
  <si>
    <t>General Public</t>
  </si>
  <si>
    <t>Professional Fundraising Counsel</t>
  </si>
  <si>
    <t>Nonprofit Organizations; General Public</t>
  </si>
  <si>
    <t>Nonprofit Organizations</t>
  </si>
  <si>
    <t xml:space="preserve"> </t>
  </si>
  <si>
    <t>Section 33-56-30</t>
  </si>
  <si>
    <t>Section 33-56-40</t>
  </si>
  <si>
    <t>Section 33-56-45</t>
  </si>
  <si>
    <t>Section 33-56-50</t>
  </si>
  <si>
    <t>Section 33-56-60</t>
  </si>
  <si>
    <t>Section 33-56-80</t>
  </si>
  <si>
    <t>Section 33-56-140(A)</t>
  </si>
  <si>
    <t>Section 33-56-140(B)</t>
  </si>
  <si>
    <t>Section 33-56-140(E)</t>
  </si>
  <si>
    <t>Section 33-56-190</t>
  </si>
  <si>
    <t>Section 33-57-150</t>
  </si>
  <si>
    <t>Section 33-57-160(A)</t>
  </si>
  <si>
    <t>Section 33-57-160(B); Section 33-57-160(C)</t>
  </si>
  <si>
    <t>Section 7-19-110</t>
  </si>
  <si>
    <t>Section 11-44-60</t>
  </si>
  <si>
    <t>Owners or stock owners of cattle, horses, mules, asses, hogs, sheep and goats</t>
  </si>
  <si>
    <t>All</t>
  </si>
  <si>
    <t>$15.00 per mark, per class</t>
  </si>
  <si>
    <t>$5.00 per application</t>
  </si>
  <si>
    <t>$3.00 per application</t>
  </si>
  <si>
    <t>The General Assembly finds that it is vital in a democratic society that public business be performed in an open and public manner so that citizens shall be advised of the performance of public officials and of the decisions that are reached in public activity and in the formation of public policy. (Section 30-4-15)</t>
  </si>
  <si>
    <t>General Public; Media; General Assembly; Other Governmental Agencies; Legal Community</t>
  </si>
  <si>
    <t>If records provided, $.10 per page copied plus staff time to search, retrieve and/or redact records, unless fee waived.</t>
  </si>
  <si>
    <t>Section 30-4-30</t>
  </si>
  <si>
    <t>The outcome sought by the agency is to comply with the duties outlined in the South Carolina Private Personnel Placement Services Act.</t>
  </si>
  <si>
    <t>Private Personnel Placement Services</t>
  </si>
  <si>
    <t>Private Personnel Placement Service License</t>
  </si>
  <si>
    <t>Private Personnel Placement Service License Renewal</t>
  </si>
  <si>
    <t>$100.00; $100.00 late fee may apply.</t>
  </si>
  <si>
    <t>Private Personnel Placement Service License Revocation</t>
  </si>
  <si>
    <t>Section 41-25-110</t>
  </si>
  <si>
    <t>Department of Administration</t>
  </si>
  <si>
    <t>Regulation Review and Report</t>
  </si>
  <si>
    <t>Governor</t>
  </si>
  <si>
    <t>Executive Order</t>
  </si>
  <si>
    <t>Governor; House Ways and Means Committee; Senate Finance Committee</t>
  </si>
  <si>
    <t>Department of Revenue</t>
  </si>
  <si>
    <t>Political Parties</t>
  </si>
  <si>
    <t>Chairs of Political Parties; Electors</t>
  </si>
  <si>
    <t>The Secretary of State provides a list of electors to the State Election Commission because a vote for the candidates on the ballot for President and Vice President is a vote for the electors of the party that nominated those candidates. Therefore, the State Election Commission should have a record of the candidates for electors.</t>
  </si>
  <si>
    <t>State Election Commission</t>
  </si>
  <si>
    <t>The Secretary of State sends the Governor certification of the names of those elected as electors for President and Vice President so that the Governor has the information needed to provide Certificates of Ascertainment.</t>
  </si>
  <si>
    <t>The purpose of the meeting of the Electoral College is to formally elect the President and Vice President of the United States.</t>
  </si>
  <si>
    <t>Electors</t>
  </si>
  <si>
    <t>Allowing for mileage, subsistence, and per diem allowance, allows individuals to serve as electors who might not be able to afford to otherwise.</t>
  </si>
  <si>
    <t>Section 26-1-10</t>
  </si>
  <si>
    <t>Notaries, Authentications, Boards &amp; Commissions</t>
  </si>
  <si>
    <t>Section 26-1-15</t>
  </si>
  <si>
    <t>Renewal of Notary Public Commission</t>
  </si>
  <si>
    <t>Section 26-1-130</t>
  </si>
  <si>
    <t>Changes in Status of Notary Public Information</t>
  </si>
  <si>
    <t>Notaries Public</t>
  </si>
  <si>
    <t>Certifications and Apostilles</t>
  </si>
  <si>
    <t>Section 26-1-230</t>
  </si>
  <si>
    <t>Legislative Act</t>
  </si>
  <si>
    <t>Commission</t>
  </si>
  <si>
    <t>Section 7-17-310</t>
  </si>
  <si>
    <t>Section 7-17-320</t>
  </si>
  <si>
    <t>Certified Election Results</t>
  </si>
  <si>
    <t>Writ of Election</t>
  </si>
  <si>
    <t>Certificate of Election</t>
  </si>
  <si>
    <t>Attorney General's Office; State Treasurer's Office</t>
  </si>
  <si>
    <t>Section 31-3-340</t>
  </si>
  <si>
    <t>Section 11-35-2440</t>
  </si>
  <si>
    <t>State Fiscal Accountability Authority</t>
  </si>
  <si>
    <t>Quarterly Report</t>
  </si>
  <si>
    <t>Section 11-35-5240</t>
  </si>
  <si>
    <t>SC Division of Small and Minority Business Contracting and Certification</t>
  </si>
  <si>
    <t>Section 11-35-5260</t>
  </si>
  <si>
    <t>South Carolina Human Affairs Commission</t>
  </si>
  <si>
    <t>South Carolina State Accident Fund</t>
  </si>
  <si>
    <t>South Carolina Department of Employment and Workforce</t>
  </si>
  <si>
    <t>Comptroller General's Office</t>
  </si>
  <si>
    <t>Section 30-11-10; Section 30-11-20; Section 30-11-40</t>
  </si>
  <si>
    <t>The outcome sought by the agency is to comply with the duties outlined in the statutes governing the recordation of deeds and documents of railroads.</t>
  </si>
  <si>
    <t>Section 30-11-50</t>
  </si>
  <si>
    <t>Section 58-15-10; Section 58-15-40; Section 58-15-100</t>
  </si>
  <si>
    <t>The outcome sought by the agency is to comply with the duties outlined in the statutes governing the incorporation and organization of railroad, street railway, steamboat, and canal companies.</t>
  </si>
  <si>
    <t>Section 58-15-30</t>
  </si>
  <si>
    <t>Section 58-15-70; Section 58-15-90; Section 58-15-100</t>
  </si>
  <si>
    <t>State Treasury</t>
  </si>
  <si>
    <t>Section 58-17-340; Section 58-17-430</t>
  </si>
  <si>
    <t>The outcome sought by the agency is to comply with the duties outlined in the general railroad law.</t>
  </si>
  <si>
    <t>Section 58-17-620; Section 58-17-630; Section 58-17-660</t>
  </si>
  <si>
    <t>Section 58-17-430; Section 58-17-620</t>
  </si>
  <si>
    <t>Section 39-57-50</t>
  </si>
  <si>
    <t>Initial Registration Application for a Business Opportunity</t>
  </si>
  <si>
    <t>Sellers of Business Opportunities</t>
  </si>
  <si>
    <t>Section 39-57-55</t>
  </si>
  <si>
    <t>Section 27-19-10</t>
  </si>
  <si>
    <t>Section 27-19-20</t>
  </si>
  <si>
    <t>Section 27-19-60; Section 27-19-310</t>
  </si>
  <si>
    <t>Section 27-19-70; Section 27-19-80; Section 27-19-90; Section 27-19-100; Section 27-19-310</t>
  </si>
  <si>
    <t>Section 27-19-210; Section 27-19-310</t>
  </si>
  <si>
    <t>Section 27-19-340</t>
  </si>
  <si>
    <t>Section 27-19-360</t>
  </si>
  <si>
    <t>The outcome sought by the agency is to comply with the duties outlined in laws governing escheatment of land.</t>
  </si>
  <si>
    <t>Section 25-1-120</t>
  </si>
  <si>
    <t>Section 27-40-130</t>
  </si>
  <si>
    <t>Section 33-1-260; Section 33-31-126</t>
  </si>
  <si>
    <t>Section 33-1-280; Section 33-31-128; Section 33-36-230; Section 33-41-1110; Section 33-42-210; Section 33-44-208</t>
  </si>
  <si>
    <t>Section 33-31-120; Section 33-31-121; Section 33-31-122; Section 33-31-123; Section 33-31-124; Section 33-31-125.</t>
  </si>
  <si>
    <t>Section 33-36-220; Section 33-36-230</t>
  </si>
  <si>
    <t>Section 33-37-210; Section 33-37-910</t>
  </si>
  <si>
    <t>Section 33-38-120, Section 33-38-200</t>
  </si>
  <si>
    <t>Section 33-41-1110; Section 33-41-1160; Section 33-41-1170</t>
  </si>
  <si>
    <t>Section 33-42-210; Section 33-42-260; Section 33-42-1630</t>
  </si>
  <si>
    <t>Section 33-44-202; Section 33-44-206; Section 33-44-207</t>
  </si>
  <si>
    <t>Section 33-45-40; Section 33-45-50; Section 33-45-140</t>
  </si>
  <si>
    <t>Section 33-46-90</t>
  </si>
  <si>
    <t>Section 33-47-40, Section 33-47-70, Section 33-47-260</t>
  </si>
  <si>
    <t>Section 33-49-80</t>
  </si>
  <si>
    <t>Section 33-49-90</t>
  </si>
  <si>
    <t>Section 33-53-10</t>
  </si>
  <si>
    <t>Business Filings</t>
  </si>
  <si>
    <t xml:space="preserve">Business Filings </t>
  </si>
  <si>
    <t>Legal</t>
  </si>
  <si>
    <t>To provide for the makeup of military corporations and for the purposes, programs and funding of military corporations.  (2005 Act No. 37)</t>
  </si>
  <si>
    <t>"The purposes of the filing requirements of chapter 1 are: (1) to simplify the filing requirements by the elimination of formal or technical requirements that serve little purpose, (2) to minimize the number of pieces of paper to be processed by the secretary of state, and (3) to eliminate all possible disputes between persons seeking to file documents and the secretary of state as to the legal efficacy of documents."  (Official Comment, 1988 Act No. 444)</t>
  </si>
  <si>
    <t>"The experience of most states has been that administrative dissolution, or the threat thereof, is an effective enforcement mechanism for a variety of statutory obligations….[Administrative dissolution] not only reduces the number of records maintained by the secretary of state, but also avoids further wasteful attempts to compel compliance by the abandoned corporations and returns the corporate name promptly to the status of available names." (Official Comment, 1988 Act No. 444)</t>
  </si>
  <si>
    <t>The purposes of the filing requirements of chapter 1 are: (1) to simplify the filing requirements by the elimination of formal or technical requirements that serve little purpose, (2) to minimize the number of pieces of paper to be processed by the Secretary of State, and (3) to eliminate all possible disputes between persons seeking to file documents and the secretary of state as to the legal efficacy of documents.  (Official Comment, 1994 Act No. 384)</t>
  </si>
  <si>
    <t>The Secretary of State is authorized but is not required to commence dissolution proceedings for the reasons set forth in the statute. The Secretary of State may commence the proceedings immediately or may give additional notices or time to the offending corporation. An administrative dissolution saves the time, money, and effort that might otherwise be required for a judicial dissolution. This is particularly important in the nonprofit area as numerous corporations with insignificant funds may fade into oblivion without any responsible person following the formalities required for a voluntary dissolution. The notice provisions are designed to give the offending corporation an opportunity to avoid dissolution. (Official Comment, 1994 Act No. 384)</t>
  </si>
  <si>
    <t>The purposes for which business development corporations are formed must be to: "(i) promote, stimulate, develop, and advance the business prosperity and economic welfare of the corporation’s area of operations and its citizens; (ii) encourage and assist through loans, investments, or other business transactions, in the location of new business and industry in its area of operations, and to rehabilitate and assist existing business and industry; (iii) stimulate and assist in the expansion of all kinds of business activity which will tend to promote the business development and maintain the economic stability of its area of operations, provide maximum opportunities for employment, encourage thrift, and improve the standard of living of the citizens of its area of operations; (iv) cooperate and act in conjunction with other organizations, public or private, in the promotion and advancement of industrial, commercial, agricultural, and recreational developments in its area of operations; and (v) provide financing for the promotion, development, and conduct of all kinds of business activity in its area of operations." (Section 33-37-210)</t>
  </si>
  <si>
    <t>To "[permit] a corporation to elect as a corporate purpose the providing of certain public benefits without subjecting the corporation or its directors to liability or derivative suit except for specified reasons." (2012 Act No. 277)</t>
  </si>
  <si>
    <t>To provide for the filing of formation and other business documents for limited liability partnerships in the state of South Carolina.</t>
  </si>
  <si>
    <t xml:space="preserve">The Uniform Limited Liability Company Act of 1996 was "intended to be flexible with a comprehensive set of default rules designed to substitute as the essence of the bargain for small entrepreneurs and others. The act is flexible in the sense that the vast majority of its provisions may be modified by the owners in a private agreement. To simplify, those nonwaivable provisions are set forth in a single subsection. Thus, sophisticated parties will negotiate their own deal. On the other hand, recognizing that small entrepreneurs without the benefit of counsel should have access to the act, the great bulk of the act sets forth default rules designed to operate a limited liability company without sophisticated agreements and to recognize that members may also modify the default rules by oral agreements defined in part by their own conduct."  (1996 Act. No 343) </t>
  </si>
  <si>
    <t>To permit persons to form a cooperative association for the purpose of conducting any agricultural, dairy, mercantile, mining, mechanical, or manufacturing business in South Carolina. (Section 33-45-30)</t>
  </si>
  <si>
    <t>"Telephone cooperative nonprofit membership corporations may be organized under this chapter for the purpose of rendering communication and information services and for such other and further acquisitions, construction, and extensions as may be reasonably necessary and expedient for the proper control and operation of said communication and/or information system." (Section 33-46-210)</t>
  </si>
  <si>
    <t>The Cooperative Marketing Act was enacted "[i]In order to promote, foster and encourage the intelligent and orderly marketing of agricultural products through cooperating, to eliminate speculation and waste, to make the distribution of agricultural products as direct as can be efficiently done between producer and consumer and to stabilize the marketing problems of agricultural products." (Section 33-47-30)</t>
  </si>
  <si>
    <t>"Cooperative nonprofit membership organizations may be organized under [Chapter 49 of Title 33] for the purpose of supplying electric energy and promoting and extending the use thereof."  (Section 33-49-210)</t>
  </si>
  <si>
    <t>Cooperative nonprofit membership organizations may be organized under [Chapter 49 of Title 33] for the purpose of supplying electric energy and promoting and extending the use thereof.  (Section 33-49-210)</t>
  </si>
  <si>
    <t>To provide a venue for the recording of business trusts at the state level.</t>
  </si>
  <si>
    <t>Military Corporations</t>
  </si>
  <si>
    <t>Nonresident Landlords</t>
  </si>
  <si>
    <t xml:space="preserve">Business Corporations </t>
  </si>
  <si>
    <t>Business Entities</t>
  </si>
  <si>
    <t>Business Entities; General Public</t>
  </si>
  <si>
    <t>Nonprofit Corporations</t>
  </si>
  <si>
    <t>Nonprofit Corporations; Attorney General</t>
  </si>
  <si>
    <t>Corporations Not-for-Profit</t>
  </si>
  <si>
    <t>Limited Liability Partnerships</t>
  </si>
  <si>
    <t>Limited Partnerships</t>
  </si>
  <si>
    <t>Limited Liability Companies</t>
  </si>
  <si>
    <t xml:space="preserve">Cooperative Associations </t>
  </si>
  <si>
    <t>Telephone Cooperatives</t>
  </si>
  <si>
    <t>Marketing Cooperative Associations</t>
  </si>
  <si>
    <t>Electric Cooperatives</t>
  </si>
  <si>
    <t>Business Trusts</t>
  </si>
  <si>
    <t>Military Corporation Filing</t>
  </si>
  <si>
    <t>Notice of Appointment of a Registered Agent by a Nonresident Landlord</t>
  </si>
  <si>
    <t>Business Corporation Filing</t>
  </si>
  <si>
    <t>Rejection of Business Filing</t>
  </si>
  <si>
    <t>Copy of Filing</t>
  </si>
  <si>
    <t>Certificate of Existence</t>
  </si>
  <si>
    <t>Administrative Dissolution of Business Corporation</t>
  </si>
  <si>
    <t>Nonprofit Corporation Filing</t>
  </si>
  <si>
    <t>Administrative Dissolution of Nonprofit Corporation</t>
  </si>
  <si>
    <t>Corporation Not-for-Profit Filing</t>
  </si>
  <si>
    <t>Business Development Corporation Filing</t>
  </si>
  <si>
    <t>Benefit Corporation Filing</t>
  </si>
  <si>
    <t>Limited Liability Partnership Filing</t>
  </si>
  <si>
    <t>Limited Partnership Filing</t>
  </si>
  <si>
    <t>Limited Liability Company Filing</t>
  </si>
  <si>
    <t>Telephone Cooperative Filing</t>
  </si>
  <si>
    <t>Marketing Cooperative Association Filing</t>
  </si>
  <si>
    <t>Electric Cooperative Filing</t>
  </si>
  <si>
    <t>Transmission of Electric Cooperative Filings to County Officials</t>
  </si>
  <si>
    <t>Business Trust Filing</t>
  </si>
  <si>
    <t>Section 25-1-120(A)</t>
  </si>
  <si>
    <t>Up to $135.00</t>
  </si>
  <si>
    <t>$1.00 for first page and $.50 for each additional page for copies; $2.00 for certification of copies.</t>
  </si>
  <si>
    <t>Up to $25.00</t>
  </si>
  <si>
    <t>Up to $10.00</t>
  </si>
  <si>
    <t>Up to $110.00</t>
  </si>
  <si>
    <t>Up to $100.00</t>
  </si>
  <si>
    <t xml:space="preserve">Notaries, Authentications, Boards &amp; Commissions
</t>
  </si>
  <si>
    <t>Section 6-24-50</t>
  </si>
  <si>
    <t>Section 6-24-70</t>
  </si>
  <si>
    <t>Section 6-25-50</t>
  </si>
  <si>
    <t>Section 6-25-70</t>
  </si>
  <si>
    <t>It is the intent of the General Assembly to provide to the gas authorities of the State a mechanism for the joint exercise of their powers, joint administration of functions, and sharing of related costs so as to ensure that the residents, businesses, and industries of this State located in the service areas of the gas authorities are provided with natural gas services as efficiently and inexpensively as possible.  To accomplish those goals, the General Assembly intends to empower the gas authorities to create joint agencies to provide for the joint exercise of powers, joint administration of functions, and sharing of costs in a convenient and predictable manner. (2003 Act. No 8)</t>
  </si>
  <si>
    <t>Joint Agencies</t>
  </si>
  <si>
    <t>Joint Systems</t>
  </si>
  <si>
    <t>Corporate Certificate for a Joint Agency</t>
  </si>
  <si>
    <t>Amended Corporate Certificate for a Joint Agency</t>
  </si>
  <si>
    <t>Corporate Certificate for a Joint System</t>
  </si>
  <si>
    <t>Amended Corporate Certificate for a Joint System</t>
  </si>
  <si>
    <t>Section 31-10-30</t>
  </si>
  <si>
    <t>Redevelopment Commissions; Municipalities</t>
  </si>
  <si>
    <t>Certificate of Incorporation for a Redevelopment Commission</t>
  </si>
  <si>
    <t>Section 4-11-290(F)</t>
  </si>
  <si>
    <t>Section 4-11-290(G); Section 4-11-290(H)</t>
  </si>
  <si>
    <t>Section 4-11-290(H)</t>
  </si>
  <si>
    <t>Special Purpose Districts; Governor; State Treasurer; Counties; General Public</t>
  </si>
  <si>
    <t>Special Purpose Districts; Governor; State Treasurer; General Public</t>
  </si>
  <si>
    <t>Greenville</t>
  </si>
  <si>
    <t>Notice of Review of Petition to Dissolve a Special Purpose District</t>
  </si>
  <si>
    <t>Order of Dissolution of a Special Purpose District</t>
  </si>
  <si>
    <t>Notice of Dissolution of a Special Purpose District</t>
  </si>
  <si>
    <t>Section 6-11-335</t>
  </si>
  <si>
    <t>Section 6-11-1630(B)</t>
  </si>
  <si>
    <t>Section 6-11-1630(C); Section 6-11-1630(D)</t>
  </si>
  <si>
    <t>To provide for the manner in which and requirements under which the membership of the governing body of certain public service districts may be expanded. (2012 Act No. 146)</t>
  </si>
  <si>
    <t>The General Assembly finds that special purpose districts serve a necessary and useful function by providing services to residents and property owners in the State. The General Assembly finds further that special purpose districts operate to serve a public purpose and that this public trust is best secured by certain minimum standards of accountability designed to inform the public and appropriate general purpose local governments of the status and activities of special districts. It is the intent of the General Assembly that this public trust be secured by requiring each independent special district in the State to register and report its financial and other activities. The General Assembly finds further that failure of an independent special purpose district to comply with the minimum disclosure requirements set forth in this act may result in action against officers of such district board.  Realizing that special purpose districts are created to serve special purposes, it is the legislative intent of this act that special purpose districts cooperate and coordinate their activities with the units of general purpose government in which they are located. The reporting requirements set forth in this act are the minimum level of cooperation necessary to provide services to the citizens of this State in an efficient and equitable fashion. It is not the intent of this act to confer budgetary powers upon county councils for those independent special purpose districts which file financial and other activity information with the county auditor, unless otherwise provided by law. (1984 Act No. 488)</t>
  </si>
  <si>
    <t>Special Purpose Districts</t>
  </si>
  <si>
    <t>Special Purpose Districts; Counties; Municipalities</t>
  </si>
  <si>
    <t>Charleston</t>
  </si>
  <si>
    <t>Certification of Change of Membership for Special Purpose District</t>
  </si>
  <si>
    <t>Special Purpose District Directory</t>
  </si>
  <si>
    <t>Notification of Inactive Status of Special Purpose District</t>
  </si>
  <si>
    <t>Section 6-11-1640(A)</t>
  </si>
  <si>
    <t>Investigation of Special Purpose District</t>
  </si>
  <si>
    <t>Section 6-11-1640(B)</t>
  </si>
  <si>
    <t>Writ of Mandamus</t>
  </si>
  <si>
    <t>The official comment accompanying 2013 Act No. 96 on Uniform Commercial Code - Secured Transactions provides as follows:  "Part 5 contains several provisions governing filing operations.  First, it prohibits the filing office from rejecting an initial financing statement or other record for a reason other than one of the few that are specified.  See Sections 9 520, 9 516.  Second, the filing office is obliged to link all subsequent records (e.g., assignments, continuation statements, etc.) to the initial financing statement to which they relate.  See Section 9 519.  Third, the filing office may delete a financing statement and related records from the files no earlier than one year after lapse (lapse normally is five years after the filing date), and then only if a continuation statement has not been filed.  See Sections 9 515, 9 519, 9 522.  Thus, a financing statement and related records would be discovered by a search of the files even after the filing of a termination statement.  This approach helps eliminate filing office discretion and also eases problems associated with multiple secured parties and multiple partial assignments.  Fourth, Part 5 mandates performance standards for filing offices.  See Sections 9 519, 9 520, 9 523.  Fifth, it provides for the promulgation of filing office rules to deal with details best left out of the statute and requires the filing office to submit periodic reports.  See Sections 9 526, 9 527."  (2013 Act. No. 96)</t>
  </si>
  <si>
    <t>Secured Parties and Debtors; General Public</t>
  </si>
  <si>
    <t>UCC-1 Financing Statement</t>
  </si>
  <si>
    <t>Up to $20.00</t>
  </si>
  <si>
    <t>UCC-3 Amendment</t>
  </si>
  <si>
    <t>Section 36-9-518</t>
  </si>
  <si>
    <t>UCC-5 Information Statement</t>
  </si>
  <si>
    <t>Section 36-9-519; Section 36-9-523</t>
  </si>
  <si>
    <t>UCC-11 Search and Copy of Filing</t>
  </si>
  <si>
    <t>$5.00 per search; $1.00 per page for copies; $2.00 certification fee per document.</t>
  </si>
  <si>
    <t>Rejection of Uniform Commercial Code Filings</t>
  </si>
  <si>
    <t>Section 36-9-520</t>
  </si>
  <si>
    <t>Appeal of Rejection of Uniform Commercial Code Filing</t>
  </si>
  <si>
    <t>No Applicable Law</t>
  </si>
  <si>
    <t>Section 36-9-516</t>
  </si>
  <si>
    <t>To enact provisions regulating the manner, conditions, and procedures under which solicitation of charitable funds may be undertaken in South Carolina. (1994 Act. No 461)</t>
  </si>
  <si>
    <t>Richland</t>
  </si>
  <si>
    <t>Section 33-56-60(A)</t>
  </si>
  <si>
    <t>Section 33-56-70</t>
  </si>
  <si>
    <t xml:space="preserve">General Public </t>
  </si>
  <si>
    <t>Bingo Report</t>
  </si>
  <si>
    <t>Section 33-56-110</t>
  </si>
  <si>
    <t>Professional Solicitor Companies</t>
  </si>
  <si>
    <t>Registration Application for a Professional Solicitor Company</t>
  </si>
  <si>
    <t>Registration Application for an Individual Professional Solicitor</t>
  </si>
  <si>
    <t>Registration Application for a Professional Fundraising Counsel</t>
  </si>
  <si>
    <t>Registration Application for a Commercial Co-venturer</t>
  </si>
  <si>
    <t>Investigation of a Charitable Organization or Professional Fundraiser</t>
  </si>
  <si>
    <t>Investigative Subpoena</t>
  </si>
  <si>
    <t>Charitable Solicitation Complaint Form</t>
  </si>
  <si>
    <t>Notice of Violation</t>
  </si>
  <si>
    <t>Notice of Administrative Fine</t>
  </si>
  <si>
    <t>Up to $2,000.00</t>
  </si>
  <si>
    <t>Notice of Suspension</t>
  </si>
  <si>
    <t xml:space="preserve">Legal </t>
  </si>
  <si>
    <t>Petition for Injunctive Relief</t>
  </si>
  <si>
    <t>Appeal of Administrative Action</t>
  </si>
  <si>
    <t>Rejection of Filing</t>
  </si>
  <si>
    <t>Multistate Enforcement Action and/or Public Education Campaign</t>
  </si>
  <si>
    <t>Section 33-57-120</t>
  </si>
  <si>
    <t>It is the intent of the General Assembly that only qualified tax-exempt entities, which are organized and operated for charitable purposes and which dedicate raffle proceeds to charitable purposes, shall operate and conduct raffles authorized under Chapter 57, Title 33.  [Section 33-57-100(B)].</t>
  </si>
  <si>
    <t>Annual Raffle Registration Form</t>
  </si>
  <si>
    <t>Annual Raffle Financial Report</t>
  </si>
  <si>
    <t>It is the intention of the General Assembly that only qualified tax-exempt entities, which are organized and operated for charitable purposes and which dedicate raffle proceeds to charitable purposes, shall operate and conduct raffles authorized under Chapter 57, Title 33.  [Section 33-57-100(B)].</t>
  </si>
  <si>
    <t>Investigation of a Nonprofit Raffle</t>
  </si>
  <si>
    <t>It is the intent of the General Assembly that only qualified tax-exempt entities, which are organized and operated for charitable purposes and which dedicate raffle proceeds to charitable purposes, shall operate and conduct raffles authorized under Chapter 57, Title 33. [Section 33-57-100(B)].</t>
  </si>
  <si>
    <t>Section 33-57-160(C)</t>
  </si>
  <si>
    <t>Section 33-57-120(C); Section 33-57-150(C); Section 33-57-160(C)</t>
  </si>
  <si>
    <t>Raffles Brochure</t>
  </si>
  <si>
    <t xml:space="preserve">Response to Freedom of Information Act Request, to include provision of public records when applicable.  </t>
  </si>
  <si>
    <t>$12,000 yr</t>
  </si>
  <si>
    <t>0  (Note:  this deliverable is generated by system and sent to FTP site)</t>
  </si>
  <si>
    <t>0 (Note: this deliverable is system generated and sent to FTP site)</t>
  </si>
  <si>
    <t>The Secretary of State's Office seeks to fulfill its duties as agent for service of process when required and authorized by statute to serve as the agent.</t>
  </si>
  <si>
    <t>$10.00 ($20.00 for nonprofit corporations)</t>
  </si>
  <si>
    <t>The Secretary of State's Office seeks to make sure that statutes are followed in determining if the Secretary of State can serve as agent on behalf of an entity.</t>
  </si>
  <si>
    <t>Section 37-17-30(B)(1)</t>
  </si>
  <si>
    <t>To regulate prescription drug discount cards.  (2006 Act No. 377)</t>
  </si>
  <si>
    <t>Section 40-43-83(B)</t>
  </si>
  <si>
    <t>The purpose of the South Carolina Pharmacy Practice Act is "to promote, preserve, and protect the public health, safety, and welfare by and through the effective control and regulation of the practice of pharmacy; the licensure of pharmacists; the licensure, permitting, control, and regulation of all sites or persons, in or out of this State, that distribute, manufacture, possess, or sell drugs or devices within this State, as may be used in the diagnosis, treatment, and prevention of injury, illness, and disease of a patient or other individual." (Section 40-43-10)</t>
  </si>
  <si>
    <t>Discount Medical Plan Organizations</t>
  </si>
  <si>
    <t>Non-Resident Prescription Drug Distributors</t>
  </si>
  <si>
    <t>Application for Payroll Deduction</t>
  </si>
  <si>
    <t>Section 8-11-92</t>
  </si>
  <si>
    <t>Proviso 96.2; Section 33-56-90</t>
  </si>
  <si>
    <t>Attorney General</t>
  </si>
  <si>
    <t>Agency recommends deletion of Proviso 96.2.</t>
  </si>
  <si>
    <t>Proviso 96.3; Section 33-56-120</t>
  </si>
  <si>
    <t xml:space="preserve">Agency recommends deletion of Proviso 96.3.  </t>
  </si>
  <si>
    <t>Section 33-36-1320</t>
  </si>
  <si>
    <t>Business Development Corporations</t>
  </si>
  <si>
    <t>Section 5-1-24; Regulation 113-200</t>
  </si>
  <si>
    <t>Section 5-1-40</t>
  </si>
  <si>
    <t>Municipalities; Commissioners for proposed area of incorporation</t>
  </si>
  <si>
    <t>Section 5-1-100</t>
  </si>
  <si>
    <t>Section 5-5-30</t>
  </si>
  <si>
    <t>The Secretary of State seeks to fulfill its duties under the law to file documentation of annexation of land or decrease of boundaries of municipalities.</t>
  </si>
  <si>
    <t>Municipalities</t>
  </si>
  <si>
    <t>Section 58-12-310</t>
  </si>
  <si>
    <t>As stated in Act 8 of 2007 (amending Act 288 of 2006), "Competition between cable television, satellite, and other providers has promoted and continues to promote additional consumer choices for cable service, video service, and similar services, and the technology used to provide these services is not constrained or limited by municipal or county boundaries. Accordingly, it is appropriate for the General Assembly to review and update the policy of this State with regard to these services. The General Assembly finds that revising the current system of regulation of these services will relieve consumers of unnecessary costs and burdens, encourage investment, and promote deployment of innovative offerings that provide competitive choices for consumers. Additionally, the General Assembly finds that it is in the best interests of consumers for cable and video franchises to be nonexclusive and for requests for competitive cable or video franchises not to be unreasonably refused. The General Assembly further finds that a streamlined policy framework providing statewide uniformity is necessary to allow these functionally equivalent services to compete fairly and to deploy new consumer services more quickly."</t>
  </si>
  <si>
    <t>Notices of transfer are required by statute to be filed with the Secretary of State, but the Secretary of State is not required to send out notice.</t>
  </si>
  <si>
    <t>Section 58-12-325</t>
  </si>
  <si>
    <t>Section 58-12-330</t>
  </si>
  <si>
    <t>While franchise fee changes require written notice by the Secretary of State, PEG changes do not, but would be processed the same way. However, the number of units processed are all franchise fee changes as no PEG changes have been filed during the period covered by this report.</t>
  </si>
  <si>
    <t>Section 47-9-270</t>
  </si>
  <si>
    <t>The outcome sought is to prevent the filing or certification of fraudulent and improper documents.</t>
  </si>
  <si>
    <t>To record unique livestock brands for owners of cattle, horses, mules, asses, hogs, sheep and goats, in order to facilitate identification of ownership.</t>
  </si>
  <si>
    <t>Rejection of a Livestock Brand or Earmark Application</t>
  </si>
  <si>
    <t>Section 39-15-1105; Section 39-15-1120; Section 39-15-1125; Section 39-15-1140; Section 39-15-1185</t>
  </si>
  <si>
    <t xml:space="preserve">Trademark or Service Mark Registration </t>
  </si>
  <si>
    <t>Section 39-15-1130; Section 39-15-1185</t>
  </si>
  <si>
    <t>Trademark or Service Mark Renewal</t>
  </si>
  <si>
    <t>Section 39-15-1135; Section 39-15-1185</t>
  </si>
  <si>
    <t>Assignment of Trademark or Service Mark</t>
  </si>
  <si>
    <t>Rejection of Trademark or Service Mark Application</t>
  </si>
  <si>
    <t>Up to $15.00 per mark, per class if application is not amended and resubmitted within 15 days.</t>
  </si>
  <si>
    <t>Section 39-15-1120</t>
  </si>
  <si>
    <t>Appeal of Rejection of Trademark or Service Mark Application</t>
  </si>
  <si>
    <t>Section 39-15-1140</t>
  </si>
  <si>
    <t>Website Listing of Active Trademarks and Service Marks</t>
  </si>
  <si>
    <t>Section 1-5-30</t>
  </si>
  <si>
    <t>Section 1-5-40</t>
  </si>
  <si>
    <t>Section 1-5-50</t>
  </si>
  <si>
    <t>Section 1-5-60</t>
  </si>
  <si>
    <t>Municipalities; General Public</t>
  </si>
  <si>
    <t>Railroad Companies</t>
  </si>
  <si>
    <t>Proviso 117.73</t>
  </si>
  <si>
    <t>General Public; Senate Finance Committee Chair; House Ways and Means Committee Chair</t>
  </si>
  <si>
    <t>Proviso 117.33</t>
  </si>
  <si>
    <t>Senate Finance Committee Chair; House Ways and Means Committee Chair; Inspector General</t>
  </si>
  <si>
    <t>Proviso 117.82</t>
  </si>
  <si>
    <t>General Assembly</t>
  </si>
  <si>
    <t>Investigation of Violations of the South Carolina Private Personnel Placement Services Act</t>
  </si>
  <si>
    <t>Fines and Fees Report</t>
  </si>
  <si>
    <t>Debt Collection Report</t>
  </si>
  <si>
    <t>Section 6-11-1620; Section 6-11-1630(A)</t>
  </si>
  <si>
    <t>Special Purpose District Notification Form</t>
  </si>
  <si>
    <t>Proviso 117.13</t>
  </si>
  <si>
    <t>Report of Agency Progress on Affirmative Action Plan</t>
  </si>
  <si>
    <t>Section 42-7-75</t>
  </si>
  <si>
    <t>"There is established as a separate agency of state government a separate fund to be known as the State Accident Fund, hereinafter referred to as the “fund” or “state fund” in this article. This fund consists of annual premium charges, recoveries from the Second Injury Fund, recoveries by subrogation and...of all income or revenue derived from investing these funds. Receipts for the credit of the fund and expenditures from the fund must be handled in the manner provided by law governing all state funds." (Section 42-7-10)</t>
  </si>
  <si>
    <t>Payroll Report</t>
  </si>
  <si>
    <t>Regulation 47-15</t>
  </si>
  <si>
    <t>Contribution and Wage Report</t>
  </si>
  <si>
    <t>Section 2-65-20</t>
  </si>
  <si>
    <t>To provide a detailed statement of the sources of other funds in the agency's budget in order to facilitate development of the state budget.</t>
  </si>
  <si>
    <t>Executive Budget Office; Revenue and Fiscal Affairs Office</t>
  </si>
  <si>
    <t>Other Funds Survey Report</t>
  </si>
  <si>
    <t>Section 11-11-40</t>
  </si>
  <si>
    <t>To provide annual financial reports to the Comptroller General's Office so that the Comptroller General can provide itemized and complete financial statements to the Governor for all state agencies.</t>
  </si>
  <si>
    <t>Capital Assets Year-End Report</t>
  </si>
  <si>
    <t>Cash Investments Report</t>
  </si>
  <si>
    <t>Operating Leases Report</t>
  </si>
  <si>
    <t>Litigation Report</t>
  </si>
  <si>
    <t>Fund Balance Report</t>
  </si>
  <si>
    <t>Subsequent Events Report</t>
  </si>
  <si>
    <t>To recover the costs associated with the collection of dishonored checks.</t>
  </si>
  <si>
    <t>Fee for Collection of Dishonored Check</t>
  </si>
  <si>
    <t>Public Service Announcement.  This deliverable unit can be evaluated as either number of media impressions or number of ads, or both.  A media impression is a comprehensive calculation of the number of people who have heard about a media campaign within a given time period. For instance, if an advertisement was mentioned on a TV show that had 1 million viewers, that would count as 1 million media impressions.  The number of ads refers to the number of 30-second television or radio advertisements.</t>
  </si>
  <si>
    <t>2,621 paid ads with the addition of 2,372 free or "comp" ads; 10,846,800 estimated network television, cable television, and radio impressions.</t>
  </si>
  <si>
    <t>1,313 paid ads with the addition of 945 free or "comp" ads; 17,603,100 estimated network television, cable television, and radio impressions.</t>
  </si>
  <si>
    <t>1,801 paid ads with the addition of 689 free or "comp" ads; 8,224,600 estimated network television and radio impressions.</t>
  </si>
  <si>
    <t>Section 1-1-1310; Section 1-5-40; Section 8-3-10</t>
  </si>
  <si>
    <t>To fulfill the requirement that public officials be commissioned prior to entering the duties of office.</t>
  </si>
  <si>
    <t>To fulfill statutory requirements of issuing commissions to notaries public and maintaining a record of notary appointments.</t>
  </si>
  <si>
    <t>Section 26-1-140; Section 26-1-150</t>
  </si>
  <si>
    <t>To prevent misuse of notary seals following the death or resignation of a notary public.</t>
  </si>
  <si>
    <t>To prevent a certificate or Apostille from being provided for a document that is improper or that has been issued in another state.</t>
  </si>
  <si>
    <t>Section 26-1-5; Section 26-1-10; Section 26-1-15; Section 26-1-20; Section 26-1-25; Section 26-1-30; Section 26-1-40; Section 26-1-50; Section 26-1-60; Section 26-1-90; Section 26-1-100; Section 26-1-110; Section 26-1-120; Section 26-1-130; Section 26-1-140; Section 26-1-150; Section 26-1-160; Section 26-1-200; Section 26-1-230</t>
  </si>
  <si>
    <t>Notary Public Webinar</t>
  </si>
  <si>
    <t>To assist newly elected and appointed public officials in fulfilling the requirements of Section 8-3-10 that public officials take the oath of office prior to entering the duties of office.</t>
  </si>
  <si>
    <t>Oath</t>
  </si>
  <si>
    <t>To countersign, apply the state seal, and file executive orders issued by the Governor.</t>
  </si>
  <si>
    <t>There does not appear to be a specific statutory or constitutional requirement for Executive Orders, so we selected Section 1-5-30 as an associated law.</t>
  </si>
  <si>
    <t>To file and apply the state seal to acts passed by the General Assembly.</t>
  </si>
  <si>
    <t>Governor; Legislative Council; General Assembly</t>
  </si>
  <si>
    <t>To fulfill the requirements of statute by filing and indexing submitted bonds.</t>
  </si>
  <si>
    <t>Section 8-3-10; Section 8-3-30</t>
  </si>
  <si>
    <t>To comply with the requirements of Title 8, Chapter 3, regarding provision of oaths and bonds to county clerks of court and ensuring that newly elected county officials have access to oaths and bonds.</t>
  </si>
  <si>
    <t>County Clerks of Court</t>
  </si>
  <si>
    <t>This deliverable only occurs in even-numbered years when there is a general election. There is no change in the number of customers (46 clerks of court) from election year to election year.</t>
  </si>
  <si>
    <t>To comply with statutory requirements directing the Secretary of State to provide a certified copy of election results to the Governor and each person elected.</t>
  </si>
  <si>
    <t>Clerk of the Senate; Clerk of the House; Governor; Elected Officials</t>
  </si>
  <si>
    <t>The Secretary of State's Office does not currently publish election results in a newspaper. The Secretary of State's Office recommends that this requirement be removed or transferred to the State Election Commission as it more closely aligns with their role as overseer of elections. The State Election Commission publishes election results on its website. Various news outlets also report election results.</t>
  </si>
  <si>
    <t>To provide a requesting party confirmation of an individual's notary public commission.</t>
  </si>
  <si>
    <t>Section 13-1-1040; Section 46-5-10; Section 59-5-10</t>
  </si>
  <si>
    <t>To comply with the statutes which require the Secretary of State to issue a Certificate of Election following the election and receipt of an oath from a person elected to the Aeronautics Commission, Agriculture Commission, or State Board of Education.</t>
  </si>
  <si>
    <t>2 U.S.C. § 26; 2 U.S.C. § 1(a)-(b)</t>
  </si>
  <si>
    <t>To comply with federal law which requires certificates of election be signed by the Governor, attested by the Secretary of State, have the seal of the state affixed, and be provided to the appropriate legislative body.</t>
  </si>
  <si>
    <t>Certificates of Election are only issued in general election years unless there is a special election. The number of customers is the number of individuals elected and the number of places in Washington that received the certificates (only the House of Representatives in 2018). If every position were elected in the same year, the maximum number would be 11 (7 Representatives, 2 Senators, and the 2 houses of Congress). We create 4 original certificates of election for each person elected to serve in Congress. Variation between election years is due to the number of positions that are re-elected.</t>
  </si>
  <si>
    <t>Section 8-3-140</t>
  </si>
  <si>
    <t>To comply with the statute requiring the Secretary of State keep a record of bonds and file bonds with the State Treasurer.</t>
  </si>
  <si>
    <t>The number of units provided is the number of bonds sent to the State Treasurer in a fiscal year.</t>
  </si>
  <si>
    <t>To provide a certificate of appointment evidencing the appointment of an individual to a municipal housing authority.</t>
  </si>
  <si>
    <t>Section 23-6-210; Section 23-7-10; Section 23-3-10; Section 23-3-20; Section 50-3-320; Section 50-3-330</t>
  </si>
  <si>
    <t>To comply with the laws governing State Law Enforcement Officers, Department of Natural Resources Officers, Special State Constables, and State Constables and their oath and commission requirements.</t>
  </si>
  <si>
    <t>Section 23-6-100; Section 23-6-120</t>
  </si>
  <si>
    <t>To comply with the laws governing State Patrol Officers and their commissioning requirements.</t>
  </si>
  <si>
    <t>Department of Public Safety</t>
  </si>
  <si>
    <t>This deliverable only occurs every 4 years as it relates to the Electoral College and the presidential election. Number of customers is unknown because it depends on how many certified political parties exist. Seven political parties nominated electors in the 2016 Presidential Election. The Notaries, Authentications, Boards &amp; Commissions Division as well as the Media Relations Director/Executive Assistant to the Secretary provide assistance to the Legal Division with the Electoral College.</t>
  </si>
  <si>
    <t>This deliverable only occurs every 4 years as it relates to the Electoral College and the presidential election. The Notaries, Authentications, Boards &amp; Commissions Division as well as the Media Relations Director/Executive Assistant to the Secretary provide assistance to the Legal Division with the Electoral College.</t>
  </si>
  <si>
    <t>17% increase</t>
  </si>
  <si>
    <t>Section 1-1-810; Section 1-1-820; Proviso 117.29</t>
  </si>
  <si>
    <t>Governor; General Assembly; General Public</t>
  </si>
  <si>
    <t>Accountability Report</t>
  </si>
  <si>
    <t>Section 1-23-120; State Executive Order 2017-09</t>
  </si>
  <si>
    <t>Code Commissioner; Governor</t>
  </si>
  <si>
    <t>Section 7-19-70; Section 7-19-120</t>
  </si>
  <si>
    <t>Section 7-19-80; Section 7-19-120</t>
  </si>
  <si>
    <t>Section 7-19-90; Section 7-19-120</t>
  </si>
  <si>
    <t>Section 7-19-100; Section 7-19-120</t>
  </si>
  <si>
    <t>Section 11-15-20; Section 11-41-120</t>
  </si>
  <si>
    <t>Section 15-9-245; Section 15-9-250; Section 15-9-280; Section 15-9-430; Section 15-9-440; Section 15-9-460; Section 27-40-130; Section 33-15-200; Section 33-15-310; Section 33-31-1520; Section 33-31-1531; Section 33-31-1707; Section 33-41-1200; Section 33-41-1190; Section 33-42-220; Section 33-42-1620; Section 33-42-1670; Section 33-44-111; Section 33-44-1007; Section 33-44-1008; Section 37-17-30(B)(2); Section 40-43-83(B); Section 46-33-40</t>
  </si>
  <si>
    <t>Section 26-1-200; Section 26-1-210; Section 26-1-220</t>
  </si>
  <si>
    <t>Section 26-1-230; Section 36-9-516(b)(8); Section 36-9-516(b)(9)</t>
  </si>
  <si>
    <t>Department of Administration; Circuit Court</t>
  </si>
  <si>
    <t>Section 33-1-200; Section 33-1-210; Section 33-1-220; Section 33-1-230; Section 33-1-240; Section 33-1-250</t>
  </si>
  <si>
    <t xml:space="preserve">Section 1-5-50; Section 33-1-220; Section 33-1-270; Section 33-31-122; Section 33-31-127; Section 33-36-230 </t>
  </si>
  <si>
    <t xml:space="preserve">Section 33-1-250(c); Section 33-31-125(c); Section 33-41-1110; Section 33-41-1170; Section 33-42-260; Section 33-42-1630; Section 33-44-206 </t>
  </si>
  <si>
    <t>2,621 paid ads with the addition of 2,372 free or "comp" ads; 10,846,800 estimated total impressions</t>
  </si>
  <si>
    <t>Unknown (2,621 paid ads with the addition of 2,372 free or "comp" ads; estimated total impressions unavailable at this time)</t>
  </si>
  <si>
    <t>Section 33-56-140(B); Section 33-56-60(E); Section 33-56-70(G); Section 33-56-75(D); Section 33-56-90(C); Section 33-56-110(H)</t>
  </si>
  <si>
    <t>Section 33-56-140(C); Section 33-56-140(E)</t>
  </si>
  <si>
    <t>Section 33-56-140(D); Section 33-56-30; Section 33-56-50; Section 33-56-60; Section 33-56-70; Section 33-56-110</t>
  </si>
  <si>
    <t>Section 33-57-110; Section 33-57-120; Section 33-57-130; Section 33-57-140; Section 33-57-150; Section 33-57-160</t>
  </si>
  <si>
    <t>Section 36-9-501; Section 36-9-502; Section 36-9-503; Section 36-9-504; Section 36-9-516; Section 36-9-519; Section 36-9-521; Section 36-9-526</t>
  </si>
  <si>
    <t>Section 41-25-20; Section 41-25-30</t>
  </si>
  <si>
    <t>Section 41-25-20; Section 41-25-30; Section 41-25-110</t>
  </si>
  <si>
    <t>Section 58-12-310; Section 58-12-325</t>
  </si>
  <si>
    <t>S.C. Constitution, Article 3, Section 18</t>
  </si>
  <si>
    <t>S.C. Constitution, Article 3, Section 25</t>
  </si>
  <si>
    <t>Information Technology</t>
  </si>
  <si>
    <t xml:space="preserve">To provide information on its website to inform customers of the services provided by the agency; forms for filings submitted to the office as well as online filing portals; searchable databases of records collected by the agency; public education materials on wise charitable giving and counterfeit goods; and statutorily required reports and information. </t>
  </si>
  <si>
    <t>Secretary of State's Website</t>
  </si>
  <si>
    <t>Proviso 117.112</t>
  </si>
  <si>
    <t>To provide the Department of Administrative an annual information technology plan and information security plan that includes the following: (1) the information technology objectives of the state agency; (2) an inventory of the state agency's information technology; (3) any performance measures used by the state agency for implementing its information technology objectives; (4) how the state agency's development of information technology coordinates with other governmental entities; (5) the state agency's budget plans for information technology for the coming fiscal year which must include: (a) all fixed, recurring information technology costs, regardless of funding sources; (b) new information technology expenditures for services, hardware upgrades/replacements and software purchases, regardless of funding sources; (c) new information technology projects, regardless of funding sources; and (d) FTE counts, temporary personnel counts, and salary information and position descriptions for all information technology personnel, regardless of funding sources; and (6) the state agency's need for appropriations for information technology.</t>
  </si>
  <si>
    <t>Information Technology Plan Workbook</t>
  </si>
  <si>
    <t>To efficiently provide bulk data to customers.</t>
  </si>
  <si>
    <t>Corporations Bulk Data</t>
  </si>
  <si>
    <t>Section 1-5-50; Section 36-9-523</t>
  </si>
  <si>
    <t>Uniform Commercial Code Bulk Data and Images</t>
  </si>
  <si>
    <t>$4,500.00/month</t>
  </si>
  <si>
    <t>Section 1-5-50; Section 33-1-220; Section 33-1-270; Section 33-31-122; Section 33-31-127; Section 33-36-230; Section 36-9-523</t>
  </si>
  <si>
    <t>Corporations/Uniform Commercial Code Bulk Combo</t>
  </si>
  <si>
    <t>$20,000.00/year</t>
  </si>
  <si>
    <t>Master Report</t>
  </si>
  <si>
    <t>Proviso 117.26</t>
  </si>
  <si>
    <t>Travel Report</t>
  </si>
  <si>
    <t>Comptroller General; Senate Finance Committee; House Ways and Means Committee; Statehouse Press Room; Media; General Public</t>
  </si>
  <si>
    <t>64% decrease (6 Trainings with 285 Attendees)</t>
  </si>
  <si>
    <r>
      <rPr>
        <b/>
        <sz val="9"/>
        <rFont val="Calibri Light"/>
        <family val="2"/>
        <scheme val="major"/>
      </rPr>
      <t>Secretary of State's Website</t>
    </r>
    <r>
      <rPr>
        <sz val="9"/>
        <rFont val="Calibri Light"/>
        <family val="2"/>
        <scheme val="major"/>
      </rPr>
      <t xml:space="preserve"> - The Secretary of State provides information on its website to inform customers of the services provided by the agency; forms for filings submitted to the office as well as online filing portals; searchable databases of records collected by the agency; public education materials on wise charitable giving and counterfeit goods; and statutorily required reports and information. </t>
    </r>
  </si>
  <si>
    <r>
      <t>Total deliverable expenditures each year (operational</t>
    </r>
    <r>
      <rPr>
        <b/>
        <i/>
        <sz val="9"/>
        <rFont val="Calibri Light"/>
        <family val="2"/>
        <scheme val="major"/>
      </rPr>
      <t xml:space="preserve"> </t>
    </r>
    <r>
      <rPr>
        <sz val="9"/>
        <rFont val="Calibri Light"/>
        <family val="2"/>
        <scheme val="major"/>
      </rPr>
      <t>and employee salary/fringe)</t>
    </r>
  </si>
  <si>
    <t>Provide charity customers expanded accessibility 24/7 on mobile devices and upgraded online capabilities.</t>
  </si>
  <si>
    <t>Provide data for internal and external customers with enhancements to business filings online application.</t>
  </si>
  <si>
    <t>Increase the number of business filings submitted online 24/7 with increased filing options.</t>
  </si>
  <si>
    <t>Protect data and records and provide staff additional tools to fulfill statutory duties. (Create centralized investigations database application for charities, professional fundraisers, raffles, investigations and trademark violations.)</t>
  </si>
  <si>
    <t>Protect data and records and provide staff additional tools to fulfill statutory duties. (Create database and applications for municipal incorporations, railroads, landlord-tenants, business opportunities and special purpose districts.)</t>
  </si>
  <si>
    <t>Participate in multi-state enforcement actions to protect the citizens of the state.</t>
  </si>
  <si>
    <t>Provide trainings to charity and raffle groups statewide.</t>
  </si>
  <si>
    <t>Publish additional reports on the agency website to educate and protect charitable donors.</t>
  </si>
  <si>
    <t>Develop educational material for target areas concerning charitable solicitation.</t>
  </si>
  <si>
    <t>Protect charitable donors in the state through filing injunctions against noncompliant organizations.</t>
  </si>
  <si>
    <t>Provide notary staff in-house application to gather data and more easily process applications.</t>
  </si>
  <si>
    <t>Improve search capabilities for customer inquiries.</t>
  </si>
  <si>
    <t>Improve workflow for notary renewals and updates.</t>
  </si>
  <si>
    <t>Replace legacy system for notary division.</t>
  </si>
  <si>
    <t>Replace legacy database for notary division.</t>
  </si>
  <si>
    <t>Provide backup off-site.</t>
  </si>
  <si>
    <t>Increase security technologies.</t>
  </si>
  <si>
    <t>Percent of staff cross trained.</t>
  </si>
  <si>
    <t>Number of notary trainings provided statewide.</t>
  </si>
  <si>
    <t>Number of small businesses filed for High Growth Small Business Job Creation Act.</t>
  </si>
  <si>
    <t xml:space="preserve">DNE </t>
  </si>
  <si>
    <t>Electors; General Public</t>
  </si>
  <si>
    <t>Meeting of Electoral College</t>
  </si>
  <si>
    <t>This deliverable only occurs every four years as it relates to the Electoral College and the presidential election.</t>
  </si>
  <si>
    <t xml:space="preserve">Agencies annual accountability reports for the prior fiscal year, as required in Section 1-1-810, must be accessible to the Governor, Senate Finance Committee, House Ways and Means Committee, and to the public on or before September fifteenth, for the purpose of a zero-base budget analysis and in order to ensure that the Agency Head Salary Commission has the accountability reports for use in a timely manner. Accountability Report guidelines shall require agencies to identify key program area descriptions and expenditures and link these to key financial and performance results measures. The Executive Budget Office is directed to develop a process for training agency leaders on the annual agency accountability report and its use in financial, organizational, and accountability improvement. (Proviso 117.29, 2018-19 General Appropriations Bill H.4950) </t>
  </si>
  <si>
    <t>To monitor all elected or appointed state boards and commissions in order to ascertain when vacancies occur and publicize these vacancies and positions on these bodies whose terms expire. (Section 1-5-40)</t>
  </si>
  <si>
    <t>To make filed documents available to the public upon request.</t>
  </si>
  <si>
    <t>Businesses; Legal Professionals; General Public</t>
  </si>
  <si>
    <t>Copy of an Appointment Letter, Oath, Bond, Act, or Notary Application</t>
  </si>
  <si>
    <t>$1.00 for first page and $.50 for each additional page; $3.00 If certified copy is provided.</t>
  </si>
  <si>
    <t>This deliverable is system-generated and submitted through File Transfer Protocol (FTP) site.</t>
  </si>
  <si>
    <t>To highlight needed regulatory reform to the public, require agencies to critically assess regulations outside of agency personnel, provide appropriate oversight and strengthen agencies' positions in amending and withdrawing regulations. (State Executive Order 2017-09)</t>
  </si>
  <si>
    <t>The existence of these nonfunctioning special purpose districts has created inefficiencies in the provision of governmental services to the people of this State. The General Assembly adopts this section in order to provide a means in which special purpose districts which do not provide any governmental service, and which have made no provision for providing the service, may be dissolved. It is the intent of the General Assembly that dissolution of a special purpose district is mandatory if the conditions and procedures set forth in this section are met. (1992 Act No. 516)</t>
  </si>
  <si>
    <t>Section 5-1-10; Section 5-1-70; Section 5-1-80; Section 5-1-90</t>
  </si>
  <si>
    <t>Citizens seeking to incorporate a municipality; Joint Legislative Committee on Municipal Incorporation</t>
  </si>
  <si>
    <t>Lancaster</t>
  </si>
  <si>
    <t>Issuance of a Certificate of Incorporation</t>
  </si>
  <si>
    <t>Over the years covered by this report, three areas have applied for municipal incorporation. One was ultimately incorporated, one was defeated in the election on incorporation, and one did not meet the requirements and was not granted a commission for an election. The application process spanned beyond a single fiscal year for each of the applicants. For the number of customers in the last fiscal year, we stated 4 because there were 3 individuals and 1 alternate named for one municipality as commissioners who received the certificate of incorporation.</t>
  </si>
  <si>
    <t>Over the years covered by this report, three areas have applied for municipal incorporation. One was ultimately incorporated, one was defeated in the election on incorporation, and one did not meet the requirements and was not granted a commission for an election. The application process spanned beyond a single fiscal year for each of the applicants.</t>
  </si>
  <si>
    <t>Section 5-1-30; Section 5-1-50</t>
  </si>
  <si>
    <t>In Act 283 of 1975, the Legislature stated it "finds that Article VIII of the Constitution of this State, as amended in 1973, prescribes that the General Assembly shall establish criteria and procedures for the incorporation of municipalities, the readjustment of municipal boundaries and provide for the structure and organization, powers, duties, functions and responsibilities of municipalities and counties under alternate forms of government. The purpose of this act is to comply with that mandate of the Constitution." (1975 Act No. 283)</t>
  </si>
  <si>
    <t>Citizens seeking to incorporate a municipality; Commissioners for proposed area of incorporation</t>
  </si>
  <si>
    <t>Citizens seeking to incorporate a municipality</t>
  </si>
  <si>
    <t>Issuance of Commission to Hold Election on Municipal Incorporation</t>
  </si>
  <si>
    <t>Recommendation on Municipal Incorporation</t>
  </si>
  <si>
    <t>Cancellation of Certificate of Municipal Incorporation</t>
  </si>
  <si>
    <t>Section 5-3-90; Section 5-3-280</t>
  </si>
  <si>
    <t>Notice of Annexation</t>
  </si>
  <si>
    <t>To provide notice of election results to the people of South Carolina.</t>
  </si>
  <si>
    <t>The purpose of the Electoral College is to elect the President and Vice President of the United States. Each step of the process is taken with the goal of providing the elector votes to Congress as part of the official record of the election of the President and Vice President.</t>
  </si>
  <si>
    <t>Certified Election Results by the Secretary of State's Office</t>
  </si>
  <si>
    <t>Filing of Candidates for Electors</t>
  </si>
  <si>
    <t>The Secretary of State has not been sending election results to individuals elected during this time period as we do not having mailing addresses for the elected officials until they file their oaths of office.</t>
  </si>
  <si>
    <t>By declaring who they will vote for prior to the election, this law ensures that electors will vote for the candidates selected by their party.</t>
  </si>
  <si>
    <t>Certification of Electors</t>
  </si>
  <si>
    <t>Declaration of Electors</t>
  </si>
  <si>
    <t>Notification to State Election Commission</t>
  </si>
  <si>
    <t>This deliverable only occurs every 4 years as it relates to the Electoral College and the presidential election.</t>
  </si>
  <si>
    <t>This deliverable only occurs every 4 years as it relates to the Electoral College and the presidential election. Number of customers is unknown because it depends on how many certified political parties exist. We stated 77 units provided because each nominated elector makes a declaration and there were 7 parties with each party able to nominate 9 electors, plus a total of 14 alternates for all parties combined, leading to a total of 77 individuals.</t>
  </si>
  <si>
    <t>The certificates of vote and certificates of ascertainment provide the electors votes to Congress as part of the official record of the election of the President and Vice President of the United States.</t>
  </si>
  <si>
    <t>Certificates of Vote and Certificate of Ascertainment</t>
  </si>
  <si>
    <t>1-24</t>
  </si>
  <si>
    <t>1; 2; 3; 8; 9; 12; 16; 17; 18</t>
  </si>
  <si>
    <t>11; 13; 14; 15</t>
  </si>
  <si>
    <t>2; 12; 17</t>
  </si>
  <si>
    <t>Per Diem to Electors</t>
  </si>
  <si>
    <t>Oath and Bond Forms</t>
  </si>
  <si>
    <t>Detailed Bond Report with Bonds for Elected Officials and Special State Constables</t>
  </si>
  <si>
    <t>The Comptroller General, and the governing body of any school district may, upon written authorization by any officer or employee, deduct from the salary or wages of any such officer or employee contributions to be paid over to eligible nonprofit charitable organization, or groups of such organizations, in the manner prescribed by Sections 8-11-92 through 8-11-07. (Section 8-11-91)</t>
  </si>
  <si>
    <t>Law Firms; Purchasers of Bonds and Interested Parties</t>
  </si>
  <si>
    <t>The South Carolina General Assembly declares that business firms owned and operated by minority persons have been historically restricted from full participation in our free enterprise system to a degree disproportionate to other businesses. The General Assembly believes that it is in the state’s best interest to assist minority owned businesses to develop fully as a part of the state’s policies and programs which are designed to promote balanced economic and community growth throughout the State. The General Assembly, therefore, wishes to ensure that those businesses owned and operated by minorities are afforded the opportunity to fully participate in the overall procurement process of the State. The General Assembly, therefore, takes this leadership role in setting procedures that will result in awarding contracts and subcontracts to minority business firms in order to enhance minority capital ownership, overall state economic development and reduce dependency on the part of minorities. (Section 11-35-5210)</t>
  </si>
  <si>
    <t>The General Assembly desires to support the economic development goals of this State by improving the availability of early stage capital for emerging high-growth enterprises in South Carolina. To further these goals, this chapter is intended to: (1) encourage individual angel investors to invest in early stage high-growth, job-creating businesses; (2) enlarge the number of high-qualify, high-paying jobs within the State; (3) expand the economy of this State by enlarging its base of wealth-creating businesses; and (4) support businesses seeking to commercialize technology invented in this state's institutions of higher education. (Section 11-44-20)</t>
  </si>
  <si>
    <t>Registration of a Qualified Business</t>
  </si>
  <si>
    <t>Annual Report of Qualified Businesses</t>
  </si>
  <si>
    <t>Website Report of Qualified Businesses</t>
  </si>
  <si>
    <t>While not specifically required by statute, the Secretary of State's Office provides a copy of the certification letter and filed application for registration as a qualified business for each registered qualified business to the Department of Revenue to assist that agency in carrying out its duties under the High Growth Small Business Job Creation Act.</t>
  </si>
  <si>
    <t>Legal Community; Business Community; General Public</t>
  </si>
  <si>
    <t>SLED Regulatory Division (for State Constables); Entities served by Special State Constables; SLED; Department of Natural Resources</t>
  </si>
  <si>
    <t>To educate notaries public and the general public about the laws governing notaries, including qualifications, duties, and prohibited activities.</t>
  </si>
  <si>
    <t>Charleston; Darlington; Florence; Greenville; Lexington; Newberry; York</t>
  </si>
  <si>
    <t>Notary Public Seminar</t>
  </si>
  <si>
    <t>Notary Public Commission</t>
  </si>
  <si>
    <t>Requests for verification of a notary's status are usually from other states' Bars who are reviewing Bar applications from applicants who have stated they are commissioned notaries public.</t>
  </si>
  <si>
    <t>To ensure that only applicants who meet the statutory requirements for appointment as a notary public are issued a notary public commission.</t>
  </si>
  <si>
    <t>To maintain an accurate record of each notary public's name and address.</t>
  </si>
  <si>
    <t>Rejection of Notary Public Application</t>
  </si>
  <si>
    <t>Filing of Resignation of Notary Commission or Notification of Death of a Notary Public</t>
  </si>
  <si>
    <t>To provide evidence of the authenticity of the official seal and signature of a notary public or other public official for documents being sent to another state or nation.</t>
  </si>
  <si>
    <t>Rejection of Certification or Apostille</t>
  </si>
  <si>
    <t>State Treasurer; Sinking Fund of the State</t>
  </si>
  <si>
    <t>Recovery of moneys or personal property in the hands of an executor or administrator when there is no one entitled to claim them.</t>
  </si>
  <si>
    <t>The underlying purposes and policies of the Residential Landlord and Tenant Act are (1) to simplify, clarify, modernize, and revise the law governing rental of dwelling units and the rights and obligations of landlords and tenants; and (2) to encourage landlords and tenants to maintain and improve the quality of housing.  (Section 27-40-20)</t>
  </si>
  <si>
    <t>Certified Copy of Railroad Document</t>
  </si>
  <si>
    <t>To promote the health, safety, and welfare of the inhabitants thereof through the creation of bodies corporate and politic to be known as development commissions, which shall exist and operate for the public purposes of acquiring and replanning blighted and potentially blighted areas and of holding or disposing of them in such manner that they shall become available for economically and socially sound redevelopment. (1984 Act. No 451)</t>
  </si>
  <si>
    <t>2; 3; 16; 18</t>
  </si>
  <si>
    <t>Municipal Housing Authorities; Commissioners for Municipal Housing Authorities</t>
  </si>
  <si>
    <t>Certificate of Appointment for a Municipal Housing Authority</t>
  </si>
  <si>
    <t>Appeal of Rejection of Business Filing</t>
  </si>
  <si>
    <t>Section 33-14-200; Section 33-14-210; Section 33-15-300; Section 33-15-310; Section 33-44-1006</t>
  </si>
  <si>
    <t>2; 3; 16</t>
  </si>
  <si>
    <t>3; 16</t>
  </si>
  <si>
    <t>The expenditures reported for FY 2016-17 and FY 2017-18 represent staff time spent on development of the new Business Filings system.</t>
  </si>
  <si>
    <t>Section 33-31-1420; Section 33-31-1421; Section 33-31-1530; Section 33-31-1531</t>
  </si>
  <si>
    <t>The General Assembly finds that corporations not for profit established pursuant to this chapter have been authorized to provide the local governmental functions of water service or sewage treatment or a combination of both, fire protection service, ambulance service, and medical clinic facilities. Corporations not for profit exist for a public purpose, and the General Assembly declares that corporations not for profit must be treated like special purpose districts for purposes of Chapter 78 of Title 15, Chapter 56 of Title 12, and Sections 56 3 780 and 58 31 30(23) of the 1976 Code. Corporations not for profit may participate, under the same conditions as afforded special purpose districts, in the State Retirement System, the State Health Insurance System, state purchasing programs, and Sections 1 11 140 and 1 11 141 of the 1976 Code. (2000 Act. No 404)</t>
  </si>
  <si>
    <t>The General Assembly finds, under certain conditions, that the not-for-profit corporations organized under Act 1030 of 1964, for the purposes of providing water services, should be granted the right to elect to become public bodies politic and corporate for reasons including, but not limited to, the following: (1) the opportunity to receive funding, loans, and grants from other sources such as the State Revolving Fund will be increased or enhanced; (2) the right to participate in a joint municipal system as authorized under Chapter 25, Title 6 of the 1976 Code will be afforded, and (3) the cost of borrowing money for infrastructure construction and expansion will be lower and growth demands more economically met. (2001 Act No. 78)</t>
  </si>
  <si>
    <t xml:space="preserve">2; 3 </t>
  </si>
  <si>
    <t>Although no units were reported for this deliverable, the expenditures reported represent staff time spent on development of the new Business Filings system.</t>
  </si>
  <si>
    <t xml:space="preserve">Benefit Corporations </t>
  </si>
  <si>
    <t>The Uniform Limited Partnership Act was derived from the Revised Uniform Limited Partnership Act originally approved by the National Conference of Commissioners on Uniform State Laws in 1976 and revised in 1985.  The Revised Uniform Limited Partnership Act is intended to modernize the Uniform Limited Partnership Act of 1916 while retaining the special character of limited partnerships as compared with corporations.  (Comment, 1986 Act. No. 533)</t>
  </si>
  <si>
    <t>Cooperative Association Filing</t>
  </si>
  <si>
    <t>Cooperatives are not distinguished from other corporate filings in the Business Filings database; therefore, staff is unable to provide the exact number of filings for this type of entity.</t>
  </si>
  <si>
    <t>1; 4; 6; 10</t>
  </si>
  <si>
    <t>Registration Statement for a Charitable Organization</t>
  </si>
  <si>
    <t>Business trusts are not distinguished from other corporate filings in the Business Filings database; therefore, staff is unable to provide the exact number of filings for this type of entity.</t>
  </si>
  <si>
    <t>1; 4</t>
  </si>
  <si>
    <t>Professional Solicitors; Professional Fundraising Counsel; Commercial Co-venturers</t>
  </si>
  <si>
    <t>Annual Financial Report</t>
  </si>
  <si>
    <t>Extension to File an Annual Financial Report</t>
  </si>
  <si>
    <t>Contract and Notice of Solicitation</t>
  </si>
  <si>
    <t>Section 33-56-80; Section 33-57-110; Section 33-57-120; Section 33-57-130; Section 33-57-140; Section 33-57-150; Section 33-57-160</t>
  </si>
  <si>
    <t>7; 8; 9; 17</t>
  </si>
  <si>
    <t>1; 8</t>
  </si>
  <si>
    <t>Professional Solicitors; Commercial Co-venturers</t>
  </si>
  <si>
    <t>General Public; Professional Associations; Civic Organizations; Other Entities with an Interest in the Solicitation of Charitable Funds Act</t>
  </si>
  <si>
    <t>Joint Financial Report</t>
  </si>
  <si>
    <t>Wise Charitable Giving Presentations</t>
  </si>
  <si>
    <t>Charity Search Engine on Website</t>
  </si>
  <si>
    <t>1; 8; 9</t>
  </si>
  <si>
    <t>8; 9</t>
  </si>
  <si>
    <t>Suspended List on Website</t>
  </si>
  <si>
    <t>Annual Angel Announcement</t>
  </si>
  <si>
    <t>Wise Giving and Professional Solicitor Report</t>
  </si>
  <si>
    <t>5% decrease</t>
  </si>
  <si>
    <t>8% decrease</t>
  </si>
  <si>
    <t>13% increase</t>
  </si>
  <si>
    <t>Charitable Organizations; Professional Solicitors; Professional Fundraising Counsel; Commercial Co-venturers</t>
  </si>
  <si>
    <t>3% increase</t>
  </si>
  <si>
    <t>Section 33-56-140(A); Section 33-56-160(A); Section 33-57-160(A)</t>
  </si>
  <si>
    <t>1; 4; 8</t>
  </si>
  <si>
    <t>8% increase</t>
  </si>
  <si>
    <t>9% increase</t>
  </si>
  <si>
    <t>100% increase</t>
  </si>
  <si>
    <t>33% increase</t>
  </si>
  <si>
    <t>7% increase</t>
  </si>
  <si>
    <t>50% increase</t>
  </si>
  <si>
    <t>Webinar Nonprofit Raffles</t>
  </si>
  <si>
    <t>10% increase</t>
  </si>
  <si>
    <t>Rejection of Raffle Filing</t>
  </si>
  <si>
    <t>Section 33-57-160(B); Section 33-57-160(C); Section 33-57-120; Section 33-57-130; Section 33-57-140; Section 33-57-150</t>
  </si>
  <si>
    <t>4; 10</t>
  </si>
  <si>
    <t>1; 10</t>
  </si>
  <si>
    <t>24% increase</t>
  </si>
  <si>
    <t>100% decrease</t>
  </si>
  <si>
    <t>3% decrease</t>
  </si>
  <si>
    <t>12; 17</t>
  </si>
  <si>
    <t>16% increase</t>
  </si>
  <si>
    <t>Designation of Registered Agent for Discount Drug Card Sellers</t>
  </si>
  <si>
    <t>Section 39-15-1110; Section 39-15-1115; Section 39-15-1120; Section 39-15-1130; Section 39-15-1135; Section 39-15-1185.</t>
  </si>
  <si>
    <t>To provide a system of state trademark registration and protection substantially consistent with the federal system of trademark registration and protection under the Trademark Act of 1946, as amended. (Section 4, 1994 Act. No 486)</t>
  </si>
  <si>
    <t>15% decrease</t>
  </si>
  <si>
    <t>20% decrease</t>
  </si>
  <si>
    <t>The exact total dollars collected from charging customers for initial Trademark and Service Mark filings cannot be broken out as the application fee assessed is in $15.00 increments depending upon the number of classes/categories in which the applicant wishes to register the mark ($15.00 per class/category).</t>
  </si>
  <si>
    <t>9% decrease</t>
  </si>
  <si>
    <t>29% decrease</t>
  </si>
  <si>
    <t>To regulate the practice of business opportunity sales and to provide a penalty. (1980 Act No. 474)</t>
  </si>
  <si>
    <t>30% decrease</t>
  </si>
  <si>
    <t>46% decrease</t>
  </si>
  <si>
    <t>25% increase</t>
  </si>
  <si>
    <t>Investigation of Counterfeit Distribution, Trafficking and Production</t>
  </si>
  <si>
    <t>Training and Public Education on Counterfeit Distribution, Trafficking and Production</t>
  </si>
  <si>
    <t>During the FY 2016-17 the Secretary of State's Office conducted a statewide training with the International Anti-Counterfeiting Coalition.</t>
  </si>
  <si>
    <t>Renewal Registration Application for a Business Opportunity</t>
  </si>
  <si>
    <t>Designation of Registered Agent for Non-Resident Wholesale Prescription Drug Distributor</t>
  </si>
  <si>
    <t>The Secretary of State recommends that the General Assembly evaluate what outcomes it is seeking in the regulation of employment agencies, and to update the Act to address the changes of the past 35 years.</t>
  </si>
  <si>
    <t>13% decrease</t>
  </si>
  <si>
    <t>Private Personnel Placement Service License Denial</t>
  </si>
  <si>
    <t>Registration of Livestock Brand or Earmark</t>
  </si>
  <si>
    <t>Cable Service Providers; Municipalities; Counties</t>
  </si>
  <si>
    <t>200% increase</t>
  </si>
  <si>
    <t>Please note that the number of denials does not include denials of applications where the applicants receive a certificate of franchise authority at a later date. The number of denials is indicative of final denials where no further action is taken.</t>
  </si>
  <si>
    <t>Cable Service Providers; Municipalities; Counties; General Public</t>
  </si>
  <si>
    <t>General Public (specifically persons who oppose formation of a railroad company, street railway company, steamboat company, or canal company)</t>
  </si>
  <si>
    <t>Section 58-15-100; Section 58-15-160; Section 58-15-170; Section 58-15-200</t>
  </si>
  <si>
    <t>The railroad filing in question is from a company that appears to have at least operated across the three counties named above.</t>
  </si>
  <si>
    <t xml:space="preserve">To refer professional solicitors who have been fined $10,000.00 or more disclosure violations to the Attorney General's Office for criminal investigation.  </t>
  </si>
  <si>
    <t>Railroad Companies; Courts; General Public</t>
  </si>
  <si>
    <t>Certified Copy of Railroad Filing</t>
  </si>
  <si>
    <t>Filing of Railroad Consolidation Agreement</t>
  </si>
  <si>
    <t xml:space="preserve">To refer charitable organizations, professional solicitors, professional fundraising counsel, commercial co-venturers, and other persons who have been fined $10,000 or more misrepresentation violations to the Attorney General Office for criminal investigation.  </t>
  </si>
  <si>
    <t>It is the policy of the State of South Carolina to recruit, hire, train, and promote employees without discrimination because of race, color, sex, national origin, age, religion or physical disability. This policy is to apply to all levels and phases of personnel within state government, including but not limited to recruiting, hiring, compensation, benefits, promotions, transfers, layoffs, recalls from layoffs, and educational, social, or recreational programs. It is the policy of the State to take affirmative action to remove the disparate effects of past discrimination, if any, because of race, color, sex, national origin, age, religion or physical disability. (Proviso 117.13, 2018-19 General Appropriations Bill H.4950)</t>
  </si>
  <si>
    <t>Economic insecurity due to unemployment is a serious menace to health, morals and welfare of the people of this State; involuntary unemployment is therefore a subject of general interest and concern which requires appropriate action by the General Assembly to prevent its spread and to lighten its burden which so often falls with crushing force upon the unemployed worker and his family; the achievement of social security requires protection against this greatest hazard of our economic life; this can be provided by encouraging the employers to provide more stable employment and by the systematic accumulation of funds during periods of employment to provide benefits for periods of unemployment, thus maintaining purchasing power and limiting the serious social consequences of poor relief assistance. The General Assembly therefore declares that in its considered judgment the public good and the general welfare of the citizens of this State require the enactment of this measure, under the police powers of the State, for the compulsory setting aside of unemployment reserves to be used for the benefit of persons unemployed through no fault of their own. (Section 41-27-20)</t>
  </si>
  <si>
    <t>Clerk of the United States House of Representatives; President of the United States Senate; United States Representatives; United States Senators</t>
  </si>
  <si>
    <t>800% increase</t>
  </si>
  <si>
    <t>Beaufort; Greenville; Pickens; Spartanburg</t>
  </si>
  <si>
    <t>Beaufort; Chesterfield; Florence; Marion; Richland</t>
  </si>
  <si>
    <t xml:space="preserve">None </t>
  </si>
  <si>
    <t>Beaufort; Charleston; Cherokee; Chester; Chesterfield; Marion; Richland; Sumter; York</t>
  </si>
  <si>
    <t>Charleston; Dorchester; Kershaw; Lancaster; Lexington; Marion; Oconee; Newberry; Pickens</t>
  </si>
  <si>
    <t>Dorchester; Pickens</t>
  </si>
  <si>
    <t>Charleston; Kershaw; Lexington; Marion</t>
  </si>
  <si>
    <t>Colleton; Hampton; Orangeburg</t>
  </si>
  <si>
    <t>1.5% increase</t>
  </si>
  <si>
    <t>.7% increase</t>
  </si>
  <si>
    <t>.6% increase</t>
  </si>
  <si>
    <t>163,000.00% increase</t>
  </si>
  <si>
    <t>3.00% increase</t>
  </si>
  <si>
    <t>2% increase</t>
  </si>
  <si>
    <t>60% increase</t>
  </si>
  <si>
    <t>49% increase</t>
  </si>
  <si>
    <t xml:space="preserve">63% decrease </t>
  </si>
  <si>
    <t>280% increase</t>
  </si>
  <si>
    <t>55% decrease</t>
  </si>
  <si>
    <t>400% decrease</t>
  </si>
  <si>
    <t>300% decrease</t>
  </si>
  <si>
    <t>300% increase</t>
  </si>
  <si>
    <t>32% decrease</t>
  </si>
  <si>
    <t>62% decrease</t>
  </si>
  <si>
    <t xml:space="preserve">2% decrease </t>
  </si>
  <si>
    <t>14% increase</t>
  </si>
  <si>
    <t>1% increase</t>
  </si>
  <si>
    <t>2% decrease</t>
  </si>
  <si>
    <t>10% decrease</t>
  </si>
  <si>
    <t>34% increase</t>
  </si>
  <si>
    <t>54% increase</t>
  </si>
  <si>
    <t>6% increase</t>
  </si>
  <si>
    <t>39% increase</t>
  </si>
  <si>
    <t>33% decrease</t>
  </si>
  <si>
    <t>12% increase</t>
  </si>
  <si>
    <t>4,600% increase (46 Counties)</t>
  </si>
  <si>
    <t>3,500% increase</t>
  </si>
  <si>
    <t>3,975% increase</t>
  </si>
  <si>
    <t>To efficiently execute all duties of the Secretary of State's Office while providing excellent customer service.</t>
  </si>
  <si>
    <t>Agency Operations</t>
  </si>
  <si>
    <t>Secretary of State's Office</t>
  </si>
  <si>
    <t>Section 1-1-810; Section 1-1-820; Section 1-1-1310; Section 1-5-40; Section 1-23-120; Section 6-11-1630; Section 11-44-60; Section 26-1-5; Section 26-1-10; Section 26-1-15; Section 26-1-20; Section 26-1-25; Section 26-1-30; Section 26-1-40; Section 26-1-50; Section 26-1-60; Section 26-1-90; Section 26-1-100; Section 26-1-110; Section 26-1-120; Section 26-1-130; Section 26-1-140; Section 26-1-150; Section 26-1-160; Section 26-1-200; Section 26-1-230; Section 30-4-30; Section 33-1-200; Section 33-1-210; Section 33-1-220; Section 33-1-230; Section 33-1-240; Section 33-1-250; Section 33-1-260; Section 33-1-280; Section 33-1-300; Section 33-15-200; Section 33-31-120; Section 33-31-121; Section 33-31-122; Section 33-31-123; Section 33-31-124; Section 33-33-125; Section 33-31-128; Section 33-31-130; Section 33-31-1520; Section 33-37-210; Section 33-37-910; Section 33-38-120; Section 33-38-200; Section 33-41-1110; Section 33-41-1160; Section 33-41-1170; Section 33-41-1190; Section 33-42-210; Section 33-42-220; Section 33-42-260; Section 33-42-1620; Section 33-44-202; Section 33-44-206; Section 33-44-207; Section 33-44-208; Section 33-44-1007; Section 33-56-30; Section 33-56-50; Section 33-56-60; Section 33-56-70; Section 33-56-80; Section 33-56-110; Section 33-56-140; Section 33-57-120; Section 33-57-150; Section 36-9-501; Section 36-9-502; Section 36-9-503; Section 36-9-504; Section 36-9-516; Section 36-9-518; Section 36-9-519; Section 36-9-521; Section 36-9-522; Section 36-9-523; Section 37-17-30; Section 39-15-420; Section 39-15-1115; Section 39-15-1140; Section 39-57-50; Section 39-57-55; Section 40-43-83; Section 41-25-30; Section 47-9-260; Section 58-12-310; Section 58-12-325; Section 58-12-330; Proviso 117.29; Proviso 117.73; State Executive Order 2017-09</t>
  </si>
  <si>
    <t>The actual costs of this deliverable were included in the agency operations deliverable. The agency spent the following amounts on this deliverable for the fiscal years included in this report: FY 2018-19 - $59,999.50; FY 2017-18 - $80,900.00; FY 2016-17 - $39,985.00; FY 2015-16 - $39,980.50. The amount for FY 2017-18 included production costs for the public service announcement.</t>
  </si>
  <si>
    <r>
      <rPr>
        <b/>
        <sz val="9"/>
        <rFont val="Calibri Light"/>
        <family val="2"/>
        <scheme val="major"/>
      </rPr>
      <t xml:space="preserve">Agency Operations - </t>
    </r>
    <r>
      <rPr>
        <sz val="9"/>
        <rFont val="Calibri Light"/>
        <family val="2"/>
        <scheme val="major"/>
      </rPr>
      <t>All deliverables for external customers are supported by internal operations, including supervision of staff; development of policies and procedures; legal counsel; and development and implementation of information technology systems.  Furthermore, staff resources for some customer service activities did not result in a quantifiable deliverable. Many deliverables for external customers only included staff time for the primary staff member(s) who were responsible to executing the deliverable, and did not include support activities or assistance from administrative, legal, and executive staff members. Additionally, agency operations includes the cost of rent, all leases (including computer leases), postage, and all salary and fringe for employee time spent on internal matters not for an external deliverable.</t>
    </r>
  </si>
  <si>
    <t>1; 2; 3; 4; 5; 6; 7; 8; 9; 10; 11; 12; 13; 14; 15; 16; 17; 18; 19; 20; 21; 22; 23; 24</t>
  </si>
  <si>
    <t>This deliverable only occurs every 4 years as it relates to the Electoral College and the presidential election. In recent history, reimbursement has not been requested by electors. We put "0" as the number of units provided since no one in 2016 requested reimbursement. The Notaries, Authentications, Boards &amp; Commissions Division as well as the Media Relations Director/Executive Assistant to the Secretary provide assistance to the Legal Division with the Electoral College.</t>
  </si>
  <si>
    <t>Prior to 2016 Act No. 275 (passed June 21, 2016), the Department of Transportation commissioners also received a Certificate of Election. Three Certificates of Election were issued to members of that commission in 2015-2016 and are included in the number of units for that fiscal year. The maximum number of potential customers is listed as 42 because that is the total number of members on the three boards listed. It is conceivable that there could be multiple elections in the same year for a single position, but highly unlikely that the number would ever exceed 42.</t>
  </si>
  <si>
    <t xml:space="preserve">While statute does not require it, the Secretary of State also allows a notary public to request a duplicate commission using the Change in Status form. </t>
  </si>
  <si>
    <t xml:space="preserve">Reported notary deaths are entered as a notary resignation transaction in our records.  </t>
  </si>
  <si>
    <t>New position created in FY 2017-18.  Also, the Municipalities unit referenced in the deliverables is included under Public Charities because the Municipal Coordinator is supervised by the Director of Public Charities.</t>
  </si>
  <si>
    <t>Investigations unit created in FY 2017-18.</t>
  </si>
  <si>
    <r>
      <rPr>
        <b/>
        <sz val="10"/>
        <color theme="1"/>
        <rFont val="Calibri Light"/>
        <family val="2"/>
        <scheme val="major"/>
      </rPr>
      <t>Accountability Report</t>
    </r>
    <r>
      <rPr>
        <sz val="10"/>
        <color theme="1"/>
        <rFont val="Calibri Light"/>
        <family val="2"/>
        <scheme val="major"/>
      </rPr>
      <t xml:space="preserve"> - As a state agency, the Secretary of State must send to the Governor and the General Assembly an annual accountability report that contains the agency's mission, objectives to accomplish the mission, and performance measures that show the degree to which objectives are being met.</t>
    </r>
  </si>
  <si>
    <r>
      <rPr>
        <b/>
        <sz val="10"/>
        <rFont val="Calibri Light"/>
        <family val="2"/>
        <scheme val="major"/>
      </rPr>
      <t>Commissions -</t>
    </r>
    <r>
      <rPr>
        <sz val="10"/>
        <rFont val="Calibri Light"/>
        <family val="2"/>
        <scheme val="major"/>
      </rPr>
      <t xml:space="preserve"> The Secretary of State issues commissions to newly elected and appointed public officials following receipt of a completed oath of office, the bond (if required), and, if elected, certified election results from the State Election Commission.</t>
    </r>
  </si>
  <si>
    <r>
      <rPr>
        <b/>
        <sz val="10"/>
        <rFont val="Calibri Light"/>
        <family val="2"/>
        <scheme val="major"/>
      </rPr>
      <t xml:space="preserve">Executive Order - </t>
    </r>
    <r>
      <rPr>
        <sz val="10"/>
        <rFont val="Calibri Light"/>
        <family val="2"/>
        <scheme val="major"/>
      </rPr>
      <t>After receiving an Executive Order from the Governor's Office, the order is signed by the Secretary of State and sent to the Governor's Office.</t>
    </r>
  </si>
  <si>
    <r>
      <t xml:space="preserve">Uniform Commercial Code Bulk Data and Images - </t>
    </r>
    <r>
      <rPr>
        <sz val="10"/>
        <rFont val="Calibri Light"/>
        <family val="2"/>
        <scheme val="major"/>
      </rPr>
      <t>The Secretary of State's Office provides bulk Uniform Commercial Code data at the request of customers.  The Secretary of State's Office also provides data in response to specific search requests.</t>
    </r>
  </si>
  <si>
    <r>
      <rPr>
        <b/>
        <sz val="10"/>
        <rFont val="Calibri Light"/>
        <family val="2"/>
        <scheme val="major"/>
      </rPr>
      <t>Corporations/Uniform Commercial Code Bulk Combo</t>
    </r>
    <r>
      <rPr>
        <sz val="10"/>
        <rFont val="Calibri Light"/>
        <family val="2"/>
        <scheme val="major"/>
      </rPr>
      <t xml:space="preserve"> - The Secretary of State's Office provides bulk business filings and Uniform Commercial Code data at the request of customers.  The Secretary of State's Office also provides data in response to specific search requests.</t>
    </r>
  </si>
  <si>
    <r>
      <rPr>
        <b/>
        <sz val="10"/>
        <color theme="1"/>
        <rFont val="Calibri Light"/>
        <family val="2"/>
        <scheme val="major"/>
      </rPr>
      <t>Fees for Collection of Dishonored Checks</t>
    </r>
    <r>
      <rPr>
        <sz val="10"/>
        <color theme="1"/>
        <rFont val="Calibri Light"/>
        <family val="2"/>
        <scheme val="major"/>
      </rPr>
      <t xml:space="preserve"> - The Secretary of State may collect fees to recover the costs of collection of dishonored checks and retain the fees to defray collection expenses.</t>
    </r>
  </si>
  <si>
    <r>
      <rPr>
        <b/>
        <sz val="10"/>
        <rFont val="Calibri Light"/>
        <family val="2"/>
        <scheme val="major"/>
      </rPr>
      <t>Other Funds Survey Report</t>
    </r>
    <r>
      <rPr>
        <sz val="10"/>
        <rFont val="Calibri Light"/>
        <family val="2"/>
        <scheme val="major"/>
      </rPr>
      <t xml:space="preserve"> - As a state agency, the Secretary of State's Office is required to provide the Executive Budget Office an annual report of the sources of all other funds contained in its budget.</t>
    </r>
  </si>
  <si>
    <r>
      <rPr>
        <b/>
        <sz val="10"/>
        <color theme="1"/>
        <rFont val="Calibri Light"/>
        <family val="2"/>
        <scheme val="major"/>
      </rPr>
      <t>Notice of Review of Petition to Dissolve a Special Purpose District</t>
    </r>
    <r>
      <rPr>
        <sz val="10"/>
        <color theme="1"/>
        <rFont val="Calibri Light"/>
        <family val="2"/>
        <scheme val="major"/>
      </rPr>
      <t xml:space="preserve"> - Upon receipt of a petition to dissolve a special purpose district, the Secretary of State shall investigate the matters set forth in the petition and serve the petition and notice of review upon the Governor, the State Treasurer, the governing bodies of the county or counties in which the special purpose district is located, and members of the last known governing body of the special purpose district.  The Secretary of State shall also publish the notice of review in a newspaper in each county in which the special purpose district is located.</t>
    </r>
  </si>
  <si>
    <r>
      <rPr>
        <b/>
        <sz val="10"/>
        <rFont val="Calibri Light"/>
        <family val="2"/>
        <scheme val="major"/>
      </rPr>
      <t>Issuance of Certificate of Incorporation to Municipality</t>
    </r>
    <r>
      <rPr>
        <sz val="10"/>
        <rFont val="Calibri Light"/>
        <family val="2"/>
        <scheme val="major"/>
      </rPr>
      <t xml:space="preserve"> - The commissioners of the election certify the result of the election under oath to the Secretary of State and, if in favor of incorporation, once incorporation fees are paid to the State Treasurer, the Secretary of State issues a certificate of incorporation to the commissioners.</t>
    </r>
  </si>
  <si>
    <r>
      <rPr>
        <b/>
        <sz val="10"/>
        <rFont val="Calibri Light"/>
        <family val="2"/>
        <scheme val="major"/>
      </rPr>
      <t xml:space="preserve">Application for Municipal Incorporation </t>
    </r>
    <r>
      <rPr>
        <sz val="10"/>
        <rFont val="Calibri Light"/>
        <family val="2"/>
        <scheme val="major"/>
      </rPr>
      <t>- Citizens of an area seeking municipal incorporation file an application with the Secretary of State’s Office that contains all the information required by law. The Secretary of State transfers a copy to the Joint Legislative Committee on Municipal Incorporation for review.</t>
    </r>
  </si>
  <si>
    <r>
      <rPr>
        <b/>
        <sz val="10"/>
        <rFont val="Calibri Light"/>
        <family val="2"/>
        <scheme val="major"/>
      </rPr>
      <t>Recommendation on Municipal Incorporation</t>
    </r>
    <r>
      <rPr>
        <sz val="10"/>
        <rFont val="Calibri Light"/>
        <family val="2"/>
        <scheme val="major"/>
      </rPr>
      <t xml:space="preserve"> - The Joint Legislative Committee on Municipal Incorporation returns the copy of the filing to the Secretary of State with a written decision of its recommendation, which the Secretary provides to the applicant. </t>
    </r>
  </si>
  <si>
    <r>
      <rPr>
        <b/>
        <sz val="10"/>
        <rFont val="Calibri Light"/>
        <family val="2"/>
        <scheme val="major"/>
      </rPr>
      <t xml:space="preserve">Cancellation of Municipal Incorporation Certificate </t>
    </r>
    <r>
      <rPr>
        <sz val="10"/>
        <rFont val="Calibri Light"/>
        <family val="2"/>
        <scheme val="major"/>
      </rPr>
      <t>- The Secretary of State shall cancel a municipality's certificate of incorporation if (1) there is an election to determine if a municipal certificate should be surrendered with a result in favor of surrendering the certificate (which is certified to the Secretary of State by the municipal council) or (2) the Secretary of State determines that a previously incorporated municipality is not performing municipal services, collecting taxes or revenues, and has not held an election in the past 4 years. If a municipality's population has decreased to less than 50 inhabitants, the certificate of the municipality must be automatically forfeited and void.</t>
    </r>
  </si>
  <si>
    <r>
      <rPr>
        <b/>
        <sz val="10"/>
        <rFont val="Calibri Light"/>
        <family val="2"/>
        <scheme val="major"/>
      </rPr>
      <t>Notice of Annexation</t>
    </r>
    <r>
      <rPr>
        <sz val="10"/>
        <rFont val="Calibri Light"/>
        <family val="2"/>
        <scheme val="major"/>
      </rPr>
      <t xml:space="preserve"> - When municipalities annex territory or decrease their boundaries, they must notify the Secretary of State.</t>
    </r>
  </si>
  <si>
    <r>
      <rPr>
        <b/>
        <sz val="10"/>
        <rFont val="Calibri Light"/>
        <family val="2"/>
        <scheme val="major"/>
      </rPr>
      <t>Special Purpose District Notification Form</t>
    </r>
    <r>
      <rPr>
        <sz val="10"/>
        <rFont val="Calibri Light"/>
        <family val="2"/>
        <scheme val="major"/>
      </rPr>
      <t xml:space="preserve"> - Special purpose districts are required to file a notification form with the Secretary of State by December 31st of every even-numbered year. The form must be signed by the county auditor in each county in which the special purpose district is located.</t>
    </r>
  </si>
  <si>
    <r>
      <rPr>
        <b/>
        <sz val="10"/>
        <rFont val="Calibri Light"/>
        <family val="2"/>
        <scheme val="major"/>
      </rPr>
      <t>Special Purpose District Directory</t>
    </r>
    <r>
      <rPr>
        <sz val="10"/>
        <rFont val="Calibri Light"/>
        <family val="2"/>
        <scheme val="major"/>
      </rPr>
      <t xml:space="preserve"> - Each even-numbered year the Secretary of State shall issue a directory of active and inactive special purpose districts in the State. Inactive special purpose districts must be deleted from the directory if listed as such for two consecutive report cycles. The directory must be mailed to all special purpose districts and general purpose governments in the State.  The Secretary of State also publishes the directory on the agency's website.</t>
    </r>
  </si>
  <si>
    <r>
      <rPr>
        <b/>
        <sz val="10"/>
        <rFont val="Calibri Light"/>
        <family val="2"/>
        <scheme val="major"/>
      </rPr>
      <t>Investigation of Failure to File Notification Form and Filing Extensions</t>
    </r>
    <r>
      <rPr>
        <sz val="10"/>
        <rFont val="Calibri Light"/>
        <family val="2"/>
        <scheme val="major"/>
      </rPr>
      <t xml:space="preserve"> - The Secretary of State shall investigate failures of special purpose districts to disclose required information and grant filing extensions to special purpose districts not to exceed 60 days.</t>
    </r>
  </si>
  <si>
    <r>
      <rPr>
        <b/>
        <sz val="10"/>
        <color theme="1"/>
        <rFont val="Calibri Light"/>
        <family val="2"/>
        <scheme val="major"/>
      </rPr>
      <t>Joint Authority Water and Sewer System Filing</t>
    </r>
    <r>
      <rPr>
        <sz val="10"/>
        <color theme="1"/>
        <rFont val="Calibri Light"/>
        <family val="2"/>
        <scheme val="major"/>
      </rPr>
      <t xml:space="preserve"> - Two or more governmental entities participating in a joint system may file an application with the Secretary of State.  If the statutory requirements are met, the Secretary of State shall issue the joint system a corporate certificate.</t>
    </r>
  </si>
  <si>
    <r>
      <rPr>
        <b/>
        <sz val="10"/>
        <rFont val="Calibri Light"/>
        <family val="2"/>
        <scheme val="major"/>
      </rPr>
      <t>Certified Election Results -</t>
    </r>
    <r>
      <rPr>
        <sz val="10"/>
        <rFont val="Calibri Light"/>
        <family val="2"/>
        <scheme val="major"/>
      </rPr>
      <t xml:space="preserve"> Once the certified results are received from the State Election Commission, the Secretary of State sends a letter and a copy of the certified results are sent to the Clerk of the Senate, Clerk of the House, Governor's Office, and the elected official.</t>
    </r>
  </si>
  <si>
    <r>
      <rPr>
        <b/>
        <sz val="10"/>
        <rFont val="Calibri Light"/>
        <family val="2"/>
        <scheme val="major"/>
      </rPr>
      <t xml:space="preserve">Delivery of Certificates of Vote and Ascertainment </t>
    </r>
    <r>
      <rPr>
        <sz val="10"/>
        <rFont val="Calibri Light"/>
        <family val="2"/>
        <scheme val="major"/>
      </rPr>
      <t>- One certificate of vote and certificate of ascertainment is mailed to the President of the United States Senate; two certificates of vote and certificates of ascertainment are kept by the Secretary of State; two certificates of vote and certificates of ascertainment are sent to the Administrator of General Services at the seat of government (Archivist of the U.S.); and one certificate of vote and certificate of ascertainment is sent to the federal judge of the district where the electors have assembled.</t>
    </r>
  </si>
  <si>
    <r>
      <rPr>
        <b/>
        <sz val="10"/>
        <rFont val="Calibri Light"/>
        <family val="2"/>
        <scheme val="major"/>
      </rPr>
      <t>Cash and Investments Report</t>
    </r>
    <r>
      <rPr>
        <sz val="10"/>
        <rFont val="Calibri Light"/>
        <family val="2"/>
        <scheme val="major"/>
      </rPr>
      <t xml:space="preserve"> - As a state agency, the Secretary of State is required to submit to the Comptroller General's Office an annual report of the types of cash and investments owned by the agency, in order for the Comptroller General's Office to report the amount of cash and investments in the State's financial statements.</t>
    </r>
  </si>
  <si>
    <r>
      <rPr>
        <b/>
        <sz val="10"/>
        <rFont val="Calibri Light"/>
        <family val="2"/>
        <scheme val="major"/>
      </rPr>
      <t xml:space="preserve">Operating Leases Report </t>
    </r>
    <r>
      <rPr>
        <sz val="10"/>
        <rFont val="Calibri Light"/>
        <family val="2"/>
        <scheme val="major"/>
      </rPr>
      <t xml:space="preserve">- As a state agency, the Secretary of State is required to submit to the Comptroller General's Office an annual report of the terms of its noncancelable operating leases. In addition to total rental expenditures for the current year, future minimum rental payments are presented for each of the five succeeding fiscal years and in five year increments thereafter. Any payments for contingent rentals are required to be disclosed separately. This information is included by the Comptroller General's Office in the State's financial statements. </t>
    </r>
  </si>
  <si>
    <r>
      <rPr>
        <b/>
        <sz val="10"/>
        <rFont val="Calibri Light"/>
        <family val="2"/>
        <scheme val="major"/>
      </rPr>
      <t xml:space="preserve">Fund Balance and Net Assets Report </t>
    </r>
    <r>
      <rPr>
        <sz val="10"/>
        <rFont val="Calibri Light"/>
        <family val="2"/>
        <scheme val="major"/>
      </rPr>
      <t xml:space="preserve">- As a state agency, the Secretary of State's Office is required to submit to the Comptroller General's Office an annual report of the agency's fund balance and net assets, which provides information regarding constraints on the use of revenue sources and resulting fund balance.  This information is included by the Comptroller General's Office in the State's financial statements. </t>
    </r>
  </si>
  <si>
    <r>
      <rPr>
        <b/>
        <sz val="10"/>
        <rFont val="Calibri Light"/>
        <family val="2"/>
        <scheme val="major"/>
      </rPr>
      <t>Subsequent Events Report</t>
    </r>
    <r>
      <rPr>
        <sz val="10"/>
        <rFont val="Calibri Light"/>
        <family val="2"/>
        <scheme val="major"/>
      </rPr>
      <t xml:space="preserve"> - As a state agency, the Secretary of State's Office is required to submit to the Comptroller General's Office an annual subsequent events report. The subsequent events report informs the Comptroller General's Office of events or information obtained subsequent to submission of the master reporting package. This information is included by the Comptroller General's Office in the State's financial statements. </t>
    </r>
  </si>
  <si>
    <r>
      <rPr>
        <b/>
        <sz val="10"/>
        <rFont val="Calibri Light"/>
        <family val="2"/>
        <scheme val="major"/>
      </rPr>
      <t>Master Report</t>
    </r>
    <r>
      <rPr>
        <sz val="10"/>
        <rFont val="Calibri Light"/>
        <family val="2"/>
        <scheme val="major"/>
      </rPr>
      <t xml:space="preserve">- As a state agency, the Secretary of State's Office is required to submit to the Comptroller General's Office an annual master report.  The master report helps agencies to determine which reporting packages are required, and informs the Comptroller General's Office which reporting packages to expect from an agency. </t>
    </r>
  </si>
  <si>
    <r>
      <rPr>
        <b/>
        <sz val="10"/>
        <color theme="1"/>
        <rFont val="Calibri Light"/>
        <family val="2"/>
        <scheme val="major"/>
      </rPr>
      <t>Procurement Records and Reports</t>
    </r>
    <r>
      <rPr>
        <sz val="10"/>
        <color theme="1"/>
        <rFont val="Calibri Light"/>
        <family val="2"/>
        <scheme val="major"/>
      </rPr>
      <t xml:space="preserve"> - As a state agency, the Secretary of State's Office is required to submit to the chief procurement officer a quarterly report of all contracts made pursuant to Section 11-35-1560 (Sole Source Procurement) and Section 11-35-1570 (Emergency Procurements).  A copy of the report must be submitted annually to the State Fiscal Accountability Authority and made available for public inspection.</t>
    </r>
  </si>
  <si>
    <r>
      <rPr>
        <b/>
        <sz val="10"/>
        <color theme="1"/>
        <rFont val="Calibri Light"/>
        <family val="2"/>
        <scheme val="major"/>
      </rPr>
      <t xml:space="preserve">Minority Business Enterprise (MBE) Utilization Plan </t>
    </r>
    <r>
      <rPr>
        <sz val="10"/>
        <color theme="1"/>
        <rFont val="Calibri Light"/>
        <family val="2"/>
        <scheme val="major"/>
      </rPr>
      <t>- As a state agency, the Secretary of State's Office is required to submit its Minority Business Enterprise (MBE) Utilization Plan to the Small and Minority Business Assistance Office on an annual basis, and file quarterly progress reports.</t>
    </r>
  </si>
  <si>
    <r>
      <rPr>
        <b/>
        <sz val="10"/>
        <rFont val="Calibri Light"/>
        <family val="2"/>
        <scheme val="major"/>
      </rPr>
      <t>Commissions for State Patrol Officers -</t>
    </r>
    <r>
      <rPr>
        <sz val="10"/>
        <rFont val="Calibri Light"/>
        <family val="2"/>
        <scheme val="major"/>
      </rPr>
      <t xml:space="preserve"> The Governor's Office forwards appointment letters and commissions for State Patrol Officers. After receipt in the Secretary of State's Office, commissions are signed by the Secretary of State and forwarded to the Department of Public Safety.</t>
    </r>
  </si>
  <si>
    <r>
      <rPr>
        <b/>
        <sz val="10"/>
        <rFont val="Calibri Light"/>
        <family val="2"/>
        <scheme val="major"/>
      </rPr>
      <t>Commissions for Constables and State Law Enforcement Officers</t>
    </r>
    <r>
      <rPr>
        <sz val="10"/>
        <rFont val="Calibri Light"/>
        <family val="2"/>
        <scheme val="major"/>
      </rPr>
      <t xml:space="preserve"> - After receipt of appointment letters and oaths of office in the Secretary of State's Office, commissions are provided to SLED for State Constables and State Law Enforcement Officers; to the entity where the appointee performs the function for Special State Constables; and to the Department of Natural Resources for their officers.</t>
    </r>
  </si>
  <si>
    <r>
      <rPr>
        <b/>
        <sz val="10"/>
        <color theme="1"/>
        <rFont val="Calibri Light"/>
        <family val="2"/>
        <scheme val="major"/>
      </rPr>
      <t>Military Corporation Filings</t>
    </r>
    <r>
      <rPr>
        <sz val="10"/>
        <color theme="1"/>
        <rFont val="Calibri Light"/>
        <family val="2"/>
        <scheme val="major"/>
      </rPr>
      <t xml:space="preserve"> - Members of the National Guard may form military corporations for the purpose of social activities and holding property.  </t>
    </r>
  </si>
  <si>
    <r>
      <t xml:space="preserve">Notary Public Seminars - </t>
    </r>
    <r>
      <rPr>
        <sz val="10"/>
        <rFont val="Calibri Light"/>
        <family val="2"/>
        <scheme val="major"/>
      </rPr>
      <t>Trainings are provided by the Office of the Secretary of State to Notaries Public on an annual basis at various locations around the state.</t>
    </r>
  </si>
  <si>
    <r>
      <t xml:space="preserve">Notary Public Webinar- </t>
    </r>
    <r>
      <rPr>
        <sz val="10"/>
        <rFont val="Calibri Light"/>
        <family val="2"/>
        <scheme val="major"/>
      </rPr>
      <t>A webinar is available to the public on the Secretary of State's website to provide educational information to notaries public and individuals who wish to become notaries public.</t>
    </r>
  </si>
  <si>
    <r>
      <rPr>
        <b/>
        <sz val="10"/>
        <rFont val="Calibri Light"/>
        <family val="2"/>
        <scheme val="major"/>
      </rPr>
      <t>Notice of Escheated Lands</t>
    </r>
    <r>
      <rPr>
        <sz val="10"/>
        <rFont val="Calibri Light"/>
        <family val="2"/>
        <scheme val="major"/>
      </rPr>
      <t xml:space="preserve"> - On knowledge, belief, or information that when lands have escheated to the State after death of the last owner without leaving anyone with a claim to the land, the Secretary of State will issue notification of the supposedly escheated lands to a circuit court judge of the county where the land lies at least 2 months before the next session of court.</t>
    </r>
  </si>
  <si>
    <r>
      <rPr>
        <b/>
        <sz val="10"/>
        <rFont val="Calibri Light"/>
        <family val="2"/>
        <scheme val="major"/>
      </rPr>
      <t>Recording of Verdict on Escheatment</t>
    </r>
    <r>
      <rPr>
        <sz val="10"/>
        <rFont val="Calibri Light"/>
        <family val="2"/>
        <scheme val="major"/>
      </rPr>
      <t xml:space="preserve"> - The escheatment case is heard before a jury and judge and the court certifies the verdict to the Secretary of State who records it in a book for that purpose and returns the original to the Clerk of Court.</t>
    </r>
  </si>
  <si>
    <r>
      <rPr>
        <b/>
        <sz val="10"/>
        <rFont val="Calibri Light"/>
        <family val="2"/>
        <scheme val="major"/>
      </rPr>
      <t>Recovery of Moneys or Personal Property</t>
    </r>
    <r>
      <rPr>
        <sz val="10"/>
        <rFont val="Calibri Light"/>
        <family val="2"/>
        <scheme val="major"/>
      </rPr>
      <t xml:space="preserve"> - The Secretary of State or Attorney General may sue for and recover moneys or personal property in the hands of an executor or administrator if the deceased person leaves no one entitled to claim. Any moneys recovered are paid into the State Treasury.</t>
    </r>
  </si>
  <si>
    <r>
      <rPr>
        <b/>
        <sz val="10"/>
        <rFont val="Calibri Light"/>
        <family val="2"/>
        <scheme val="major"/>
      </rPr>
      <t>Proceeds of Escheats</t>
    </r>
    <r>
      <rPr>
        <sz val="10"/>
        <rFont val="Calibri Light"/>
        <family val="2"/>
        <scheme val="major"/>
      </rPr>
      <t xml:space="preserve"> - The Secretary of State turns over the proceeds of escheats to, the State Treasurer after deducting and retaining reimbursement to the Sinking Fund of the state. Costs and expenses incurred may be deducted and retained from proceeds of other escheatment cases in discretion of the Department of Administration.</t>
    </r>
  </si>
  <si>
    <r>
      <rPr>
        <b/>
        <sz val="10"/>
        <rFont val="Calibri Light"/>
        <family val="2"/>
        <scheme val="major"/>
      </rPr>
      <t xml:space="preserve">Annual Report of Escheats </t>
    </r>
    <r>
      <rPr>
        <sz val="10"/>
        <rFont val="Calibri Light"/>
        <family val="2"/>
        <scheme val="major"/>
      </rPr>
      <t xml:space="preserve">- A report must be made annually by the Secretary of State, included in his annual report, showing receipts and payments in each case of escheat. </t>
    </r>
  </si>
  <si>
    <r>
      <rPr>
        <b/>
        <sz val="10"/>
        <rFont val="Calibri Light"/>
        <family val="2"/>
        <scheme val="major"/>
      </rPr>
      <t>Notice of Appointment of a Registered Agent by a Nonresident Landlord</t>
    </r>
    <r>
      <rPr>
        <sz val="10"/>
        <rFont val="Calibri Light"/>
        <family val="2"/>
        <scheme val="major"/>
      </rPr>
      <t xml:space="preserve"> - The South Carolina Residential Landlord and Tenant Act permits nonresident landlords, including corporations not authorized to do business in South Carolina, to designate and file with the Secretary of State a registered agent.</t>
    </r>
  </si>
  <si>
    <r>
      <rPr>
        <b/>
        <sz val="10"/>
        <rFont val="Calibri Light"/>
        <family val="2"/>
        <scheme val="major"/>
      </rPr>
      <t xml:space="preserve">Freedom of Information Act Requests - </t>
    </r>
    <r>
      <rPr>
        <sz val="10"/>
        <rFont val="Calibri Light"/>
        <family val="2"/>
        <scheme val="major"/>
      </rPr>
      <t>Requires public bodies to furnish records to persons upon receipt of a Freedom of Information Act request, unless the record is specifically exempted by law.</t>
    </r>
  </si>
  <si>
    <r>
      <t xml:space="preserve">Certificate of Incorporation for Redevelopment Commission - </t>
    </r>
    <r>
      <rPr>
        <sz val="10"/>
        <rFont val="Calibri Light"/>
        <family val="2"/>
        <scheme val="major"/>
      </rPr>
      <t>A municipality seeking to form a redevelopment commission may pass an ordinance to form the commission.  Upon the filing of a certified copy of the ordinance, the Secretary of State shall issue a certificate of incorporation for the redevelopment commission.</t>
    </r>
  </si>
  <si>
    <r>
      <rPr>
        <b/>
        <sz val="10"/>
        <rFont val="Calibri Light"/>
        <family val="2"/>
        <scheme val="major"/>
      </rPr>
      <t>Rejection of Business Filing</t>
    </r>
    <r>
      <rPr>
        <sz val="10"/>
        <rFont val="Calibri Light"/>
        <family val="2"/>
        <scheme val="major"/>
      </rPr>
      <t xml:space="preserve"> - If the Secretary of State refuses to file a document, the Secretary of State must return it to the business entity within five days with a brief written explanation of the reason it was rejected.</t>
    </r>
  </si>
  <si>
    <r>
      <rPr>
        <b/>
        <sz val="10"/>
        <rFont val="Calibri Light"/>
        <family val="2"/>
        <scheme val="major"/>
      </rPr>
      <t>Appeal of Rejection of Business Filing</t>
    </r>
    <r>
      <rPr>
        <sz val="10"/>
        <rFont val="Calibri Light"/>
        <family val="2"/>
        <scheme val="major"/>
      </rPr>
      <t xml:space="preserve"> - If the Secretary of State refuses to file a document, a business entity may file an appeal with the Richland County Circuit Court.</t>
    </r>
  </si>
  <si>
    <r>
      <rPr>
        <b/>
        <sz val="10"/>
        <rFont val="Calibri Light"/>
        <family val="2"/>
        <scheme val="major"/>
      </rPr>
      <t>Certificates of Existence for Business Entities</t>
    </r>
    <r>
      <rPr>
        <sz val="10"/>
        <rFont val="Calibri Light"/>
        <family val="2"/>
        <scheme val="major"/>
      </rPr>
      <t xml:space="preserve"> - The Secretary of State may furnish a certificate of existence for a business entity that may be relied upon as conclusive evidence that the business entity is in existence or is authorized to do business in South Carolina.</t>
    </r>
  </si>
  <si>
    <r>
      <rPr>
        <b/>
        <sz val="10"/>
        <rFont val="Calibri Light"/>
        <family val="2"/>
        <scheme val="major"/>
      </rPr>
      <t>Administrative Dissolution of Business Corporations</t>
    </r>
    <r>
      <rPr>
        <sz val="10"/>
        <rFont val="Calibri Light"/>
        <family val="2"/>
        <scheme val="major"/>
      </rPr>
      <t xml:space="preserve"> - The Secretary of State may administratively dissolve a business corporation if grounds exist and the corporation does not correct the grounds within 60 days after notice. The Secretary of State may also revoke or cancel certificates of authority of foreign corporations and limited liability companies.</t>
    </r>
  </si>
  <si>
    <r>
      <rPr>
        <b/>
        <sz val="10"/>
        <rFont val="Calibri Light"/>
        <family val="2"/>
        <scheme val="major"/>
      </rPr>
      <t>Administrative Dissolution of Nonprofit Corporations</t>
    </r>
    <r>
      <rPr>
        <sz val="10"/>
        <rFont val="Calibri Light"/>
        <family val="2"/>
        <scheme val="major"/>
      </rPr>
      <t xml:space="preserve"> - The Secretary of State may administratively dissolve a nonprofit corporation if grounds exist and the corporation does not correct the grounds within 60 days after notice.  The Secretary of State must also notify the Attorney General. The Secretary of State may also revoke the certificate of authority of a foreign nonprofit corporation to transact business in South Carolina</t>
    </r>
  </si>
  <si>
    <r>
      <rPr>
        <b/>
        <sz val="10"/>
        <rFont val="Calibri Light"/>
        <family val="2"/>
        <scheme val="major"/>
      </rPr>
      <t>Corporation Not-for Profit Filings</t>
    </r>
    <r>
      <rPr>
        <sz val="10"/>
        <rFont val="Calibri Light"/>
        <family val="2"/>
        <scheme val="major"/>
      </rPr>
      <t xml:space="preserve"> - The Secretary of State shall file all corporation not-for-profit filings and collect the statutory fee for each filing.</t>
    </r>
  </si>
  <si>
    <r>
      <rPr>
        <b/>
        <sz val="10"/>
        <rFont val="Calibri Light"/>
        <family val="2"/>
        <scheme val="major"/>
      </rPr>
      <t>Conversion of Corporation Not-for-Profit to a Public Service District</t>
    </r>
    <r>
      <rPr>
        <sz val="10"/>
        <rFont val="Calibri Light"/>
        <family val="2"/>
        <scheme val="major"/>
      </rPr>
      <t xml:space="preserve"> - A corporation not-for-profit may submit a petition to the Secretary of State to convert to a public service district.</t>
    </r>
  </si>
  <si>
    <r>
      <rPr>
        <b/>
        <sz val="10"/>
        <rFont val="Calibri Light"/>
        <family val="2"/>
        <scheme val="major"/>
      </rPr>
      <t>Limited Liability Partnership Filings -</t>
    </r>
    <r>
      <rPr>
        <sz val="10"/>
        <rFont val="Calibri Light"/>
        <family val="2"/>
        <scheme val="major"/>
      </rPr>
      <t xml:space="preserve"> A partnership or foreign limited liability partnership may file an application or renewal application to form a limited liability partnership or transact business as a limited liability partnership with the Secretary of State.  </t>
    </r>
  </si>
  <si>
    <r>
      <rPr>
        <b/>
        <sz val="10"/>
        <rFont val="Calibri Light"/>
        <family val="2"/>
        <scheme val="major"/>
      </rPr>
      <t>Limited Liability Company Filings</t>
    </r>
    <r>
      <rPr>
        <sz val="10"/>
        <rFont val="Calibri Light"/>
        <family val="2"/>
        <scheme val="major"/>
      </rPr>
      <t xml:space="preserve"> - A limited liability company may organize by filing articles of organization with the Secretary of State. If a limited liability company filing delivered to the Secretary of State meets the form requirements and the filing fees have been paid, the Secretary of State shall file it. </t>
    </r>
  </si>
  <si>
    <r>
      <rPr>
        <b/>
        <sz val="10"/>
        <rFont val="Calibri Light"/>
        <family val="2"/>
        <scheme val="major"/>
      </rPr>
      <t>Cooperative Association Filings</t>
    </r>
    <r>
      <rPr>
        <sz val="10"/>
        <rFont val="Calibri Light"/>
        <family val="2"/>
        <scheme val="major"/>
      </rPr>
      <t xml:space="preserve"> - Persons seeking to form a cooperative association may petition the Secretary of State and receive a certificate of charter once the requirements for formation are met.</t>
    </r>
  </si>
  <si>
    <r>
      <rPr>
        <b/>
        <sz val="10"/>
        <rFont val="Calibri Light"/>
        <family val="2"/>
        <scheme val="major"/>
      </rPr>
      <t xml:space="preserve">Marketing Cooperative Association Filings </t>
    </r>
    <r>
      <rPr>
        <sz val="10"/>
        <rFont val="Calibri Light"/>
        <family val="2"/>
        <scheme val="major"/>
      </rPr>
      <t>- The Secretary of State shall file articles of incorporation, articles of amendment, and other corporate filings for marketing cooperative associations.</t>
    </r>
  </si>
  <si>
    <r>
      <rPr>
        <b/>
        <sz val="10"/>
        <color theme="1"/>
        <rFont val="Calibri Light"/>
        <family val="2"/>
        <scheme val="major"/>
      </rPr>
      <t xml:space="preserve">Transmission of Electric Cooperative Filings to County Officials </t>
    </r>
    <r>
      <rPr>
        <sz val="10"/>
        <color theme="1"/>
        <rFont val="Calibri Light"/>
        <family val="2"/>
        <scheme val="major"/>
      </rPr>
      <t>- Upon receipt of an electric cooperative filing, the Secretary of State shall transmit a certified copy to the county clerk of the county or counties in which the principal office of the each electric cooperative affected by the filing is located.  The Secretary of State shall also forward a certified copy of the filing to the clerk of court or register of mesne conveyance of any county in which the cooperative owns affected property.</t>
    </r>
  </si>
  <si>
    <r>
      <t xml:space="preserve">Professional Fundraising Contracts and Notices of Solicitation - </t>
    </r>
    <r>
      <rPr>
        <sz val="10"/>
        <color theme="1"/>
        <rFont val="Calibri Light"/>
        <family val="2"/>
        <scheme val="major"/>
      </rPr>
      <t>Professional solicitors, professional fundraising counsel, and commercial co-venturers that are soliciting or providing services in South Carolina are required to file their professional fundraising contracts with the Secretary of State.  Professional solicitors and commercial co-venturers are also required to file a notice of solicitation with their contracts.</t>
    </r>
  </si>
  <si>
    <r>
      <rPr>
        <b/>
        <sz val="10"/>
        <color theme="1"/>
        <rFont val="Calibri Light"/>
        <family val="2"/>
        <scheme val="major"/>
      </rPr>
      <t>Bingo Report to Department of Revenue</t>
    </r>
    <r>
      <rPr>
        <sz val="10"/>
        <color theme="1"/>
        <rFont val="Calibri Light"/>
        <family val="2"/>
        <scheme val="major"/>
      </rPr>
      <t xml:space="preserve"> - The Secretary of State periodically provides a report to the Department of Revenue of the registration status of charitable organizations and bingo promoters registered as professional solicitors, to assist with enforcement of the Bingo Tax Act.</t>
    </r>
  </si>
  <si>
    <r>
      <rPr>
        <b/>
        <sz val="10"/>
        <color theme="1"/>
        <rFont val="Calibri Light"/>
        <family val="2"/>
        <scheme val="major"/>
      </rPr>
      <t>Investigative Subpoenas</t>
    </r>
    <r>
      <rPr>
        <sz val="10"/>
        <color theme="1"/>
        <rFont val="Calibri Light"/>
        <family val="2"/>
        <scheme val="major"/>
      </rPr>
      <t xml:space="preserve"> - The Secretary of State may subpoena or audit persons and require production of documents to aid in the investigation of alleged violations of the Solicitation of Charitable Funds Act.</t>
    </r>
  </si>
  <si>
    <r>
      <rPr>
        <b/>
        <sz val="10"/>
        <color theme="1"/>
        <rFont val="Calibri Light"/>
        <family val="2"/>
        <scheme val="major"/>
      </rPr>
      <t xml:space="preserve">Charitable Solicitation Complaint Form </t>
    </r>
    <r>
      <rPr>
        <sz val="10"/>
        <color theme="1"/>
        <rFont val="Calibri Light"/>
        <family val="2"/>
        <scheme val="major"/>
      </rPr>
      <t>- The Secretary of State provides a charitable solicitation complaint form on its website to facilitate the filing of complaints regarding charitable solicitation activities.  The form may be filed online, or the customer may print out a form and mail it to the Secretary of State's Investigations Division.</t>
    </r>
  </si>
  <si>
    <r>
      <rPr>
        <b/>
        <sz val="10"/>
        <color theme="1"/>
        <rFont val="Calibri Light"/>
        <family val="2"/>
        <scheme val="major"/>
      </rPr>
      <t>Appeal of Administrative Action</t>
    </r>
    <r>
      <rPr>
        <sz val="10"/>
        <color theme="1"/>
        <rFont val="Calibri Light"/>
        <family val="2"/>
        <scheme val="major"/>
      </rPr>
      <t xml:space="preserve"> - A person who has been assessed an administrative fine, or has had their registration suspended or rejected, may file an appeal with the Administrative Law Court within 30 days of receipt of the certified notice. </t>
    </r>
  </si>
  <si>
    <r>
      <rPr>
        <b/>
        <sz val="10"/>
        <color theme="1"/>
        <rFont val="Calibri Light"/>
        <family val="2"/>
        <scheme val="major"/>
      </rPr>
      <t>Multistate Enforcement Actions and Initiatives</t>
    </r>
    <r>
      <rPr>
        <sz val="10"/>
        <color theme="1"/>
        <rFont val="Calibri Light"/>
        <family val="2"/>
        <scheme val="major"/>
      </rPr>
      <t xml:space="preserve"> - The Secretary of State may share information and engage in joint enforcement actions and public education initiatives with other states with respect to charitable organizations, professional solicitors, professional fundraising counsel, and commercial co-venturers.</t>
    </r>
  </si>
  <si>
    <r>
      <rPr>
        <b/>
        <sz val="10"/>
        <rFont val="Calibri Light"/>
        <family val="2"/>
        <scheme val="major"/>
      </rPr>
      <t>UCC-11 Search and Copies</t>
    </r>
    <r>
      <rPr>
        <sz val="10"/>
        <rFont val="Calibri Light"/>
        <family val="2"/>
        <scheme val="major"/>
      </rPr>
      <t xml:space="preserve"> - A person may file a UCC-11 Search form with the Secretary of State to perform a search of a debtor or secured party. Also, a person may request regular and certified copies of Uniform Commercial Code filings on file with the Secretary of State.</t>
    </r>
  </si>
  <si>
    <r>
      <rPr>
        <b/>
        <sz val="10"/>
        <rFont val="Calibri Light"/>
        <family val="2"/>
        <scheme val="major"/>
      </rPr>
      <t>Appeal of a Denial to Register a Trademark or Service Mark</t>
    </r>
    <r>
      <rPr>
        <sz val="10"/>
        <rFont val="Calibri Light"/>
        <family val="2"/>
        <scheme val="major"/>
      </rPr>
      <t xml:space="preserve"> - If the Secretary of State refuses to register a mark, the applicant may appeal the decision to the circuit court in Richland County in accordance with the Administrative Procedures Act.</t>
    </r>
  </si>
  <si>
    <r>
      <rPr>
        <b/>
        <sz val="10"/>
        <rFont val="Calibri Light"/>
        <family val="2"/>
        <scheme val="major"/>
      </rPr>
      <t xml:space="preserve">Training and Education on Distribution, Trafficking, and Production of Counterfeit Marks </t>
    </r>
    <r>
      <rPr>
        <sz val="10"/>
        <rFont val="Calibri Light"/>
        <family val="2"/>
        <scheme val="major"/>
      </rPr>
      <t>- The Secretary of State provides training to law enforcement agencies as well as members of the general public on identification of counterfeit goods, the harm caused by counterfeit goods, and resources offered by the Secretary of State.</t>
    </r>
  </si>
  <si>
    <r>
      <rPr>
        <b/>
        <sz val="10"/>
        <color theme="1"/>
        <rFont val="Calibri Light"/>
        <family val="2"/>
        <scheme val="major"/>
      </rPr>
      <t>Investigations of Violations of the South Carolina Private Personnel Placement Services Act -</t>
    </r>
    <r>
      <rPr>
        <sz val="10"/>
        <color theme="1"/>
        <rFont val="Calibri Light"/>
        <family val="2"/>
        <scheme val="major"/>
      </rPr>
      <t xml:space="preserve"> The Secretary of State, along with the Division of Labor, Attorney General, Department of Consumer Affairs, South Carolina Law Enforcement Division, Circuit Solicitors, local law enforcement agencies, and any persons who have been damaged by or is aware of a violation of the South Carolina Private Personnel Placement Services Act, has jurisdiction and authority to enforce the Act.</t>
    </r>
  </si>
  <si>
    <r>
      <rPr>
        <b/>
        <sz val="10"/>
        <rFont val="Calibri Light"/>
        <family val="2"/>
        <scheme val="major"/>
      </rPr>
      <t>Denial of Private Personnel Service Licenses for Renewal Applications</t>
    </r>
    <r>
      <rPr>
        <sz val="10"/>
        <rFont val="Calibri Light"/>
        <family val="2"/>
        <scheme val="major"/>
      </rPr>
      <t xml:space="preserve"> - If an employment agency does not continue to meet the statutory requirements of the South Carolina Private Personnel Placement Services Act, the Secretary of State must deny its application to renew its license.</t>
    </r>
  </si>
  <si>
    <r>
      <rPr>
        <b/>
        <sz val="10"/>
        <rFont val="Calibri Light"/>
        <family val="2"/>
        <scheme val="major"/>
      </rPr>
      <t xml:space="preserve">Notice of Denial of Application for Certificate of Cable Franchise Authority </t>
    </r>
    <r>
      <rPr>
        <sz val="10"/>
        <rFont val="Calibri Light"/>
        <family val="2"/>
        <scheme val="major"/>
      </rPr>
      <t>- If a municipality or county does not consent or does not respond within 65 days of the Secretary of State's request, the Secretary of State denies the application and notes the reason for the denial.</t>
    </r>
  </si>
  <si>
    <r>
      <rPr>
        <b/>
        <sz val="10"/>
        <rFont val="Calibri Light"/>
        <family val="2"/>
        <scheme val="major"/>
      </rPr>
      <t>Notice of Change of Franchise Fee</t>
    </r>
    <r>
      <rPr>
        <sz val="10"/>
        <rFont val="Calibri Light"/>
        <family val="2"/>
        <scheme val="major"/>
      </rPr>
      <t xml:space="preserve"> - A change to a franchise fee in a state-issued certificate of cable franchise authority is not effective until 45 days after the Secretary of State provides written notice of the change to the holder. PEG changes are processed in the same way.</t>
    </r>
  </si>
  <si>
    <r>
      <rPr>
        <b/>
        <sz val="10"/>
        <rFont val="Calibri Light"/>
        <family val="2"/>
        <scheme val="major"/>
      </rPr>
      <t>Petition for Incorporation of Railroad, Street Railway, Steamboat or Canal Company</t>
    </r>
    <r>
      <rPr>
        <sz val="10"/>
        <rFont val="Calibri Light"/>
        <family val="2"/>
        <scheme val="major"/>
      </rPr>
      <t xml:space="preserve"> - If three or more persons desire to form a corporation to build a railroad, or carry on a street railway, steamboat, or canal business, they may file a written declaration and petition with the Secretary of State. On filing of the declaration and payment of $3.00, the Secretary of State files and indexes the declaration and issues to two or more of the petitioners a commission constituting them a board of incorporators, allowing them to open books of subscription to capital stock after public notice not less than 30 days to be published in a newspaper in each of the counties where the proposed road shall pass. In the case of steamboat companies, notice is given at the termini only.</t>
    </r>
  </si>
  <si>
    <r>
      <rPr>
        <b/>
        <sz val="10"/>
        <rFont val="Calibri Light"/>
        <family val="2"/>
        <scheme val="major"/>
      </rPr>
      <t>Appearance of Opponents of Railroad, Street Railway, Steamboat, or Canal Business Petition</t>
    </r>
    <r>
      <rPr>
        <sz val="10"/>
        <rFont val="Calibri Light"/>
        <family val="2"/>
        <scheme val="major"/>
      </rPr>
      <t xml:space="preserve"> - Opponents of the application may appear and oppose it. On such showing, the Secretary of State may refuse to grant the charter or may grant it according to his judgment.</t>
    </r>
  </si>
  <si>
    <r>
      <rPr>
        <b/>
        <sz val="10"/>
        <rFont val="Calibri Light"/>
        <family val="2"/>
        <scheme val="major"/>
      </rPr>
      <t xml:space="preserve">Certificate of Charter for Railroad, Street Railway, Steamboat, or Canal Business </t>
    </r>
    <r>
      <rPr>
        <sz val="10"/>
        <rFont val="Calibri Light"/>
        <family val="2"/>
        <scheme val="major"/>
      </rPr>
      <t xml:space="preserve">- On completion of organization of the corporation, incorporators file with the Secretary of State a return, duly attested, that they have complied with the requirements. The return must include names, residences, and amount subscribed by each subscriber and names and residences of the board of directors, president, and secretary of the company. Upon the filing of the return and the payment of charter fees required by Chapter 29 of Title 33, the Secretary of State shall issue to the board of directors a certificate, to be known as a charter, that the corporation has been fully organized, according to the laws of this State under the name and for the purpose indicated in the written declaration; that it is fully authorized to commence business under its charter; that it is a body politic and corporate and as such may sue and be sued in any of the courts of this State; and, in the case of a railroad corporation, that it is entitled to all the rights and privileges and subject to all the liabilities of railroad corporations under the laws of this State.
</t>
    </r>
  </si>
  <si>
    <r>
      <rPr>
        <b/>
        <sz val="10"/>
        <rFont val="Calibri Light"/>
        <family val="2"/>
        <scheme val="major"/>
      </rPr>
      <t>Certified Copy of Railroad Filing</t>
    </r>
    <r>
      <rPr>
        <sz val="10"/>
        <rFont val="Calibri Light"/>
        <family val="2"/>
        <scheme val="major"/>
      </rPr>
      <t xml:space="preserve"> - A copy of the railroad incorporation or consolidation document certified by the Secretary of State is evidence in all courts and places of incorporation or a new corporation following consolidation.</t>
    </r>
  </si>
  <si>
    <r>
      <rPr>
        <b/>
        <sz val="10"/>
        <rFont val="Calibri Light"/>
        <family val="2"/>
        <scheme val="major"/>
      </rPr>
      <t xml:space="preserve">Filing of Railroad Consolidation Agreement </t>
    </r>
    <r>
      <rPr>
        <sz val="10"/>
        <rFont val="Calibri Light"/>
        <family val="2"/>
        <scheme val="major"/>
      </rPr>
      <t xml:space="preserve">- If an agreement to consolidate railroad companies is adopted, the agreement or a certified copy of it must be filed in the office of the Secretary of State. Upon consolidation, a fee is paid to the Secretary of State on the capital stock of the combined company, but credit is given for any charter fees paid by the companies forming the consolidated company. On perfecting the agreement and act of consolidation and filing it, or a copy, with the Secretary of State, the corporations are deemed one corporation by the name provided in the agreement. </t>
    </r>
  </si>
  <si>
    <r>
      <rPr>
        <b/>
        <sz val="10"/>
        <rFont val="Calibri Light"/>
        <family val="2"/>
        <scheme val="major"/>
      </rPr>
      <t>Report of Agency Progress on Affirmative Action Plan</t>
    </r>
    <r>
      <rPr>
        <sz val="10"/>
        <rFont val="Calibri Light"/>
        <family val="2"/>
        <scheme val="major"/>
      </rPr>
      <t xml:space="preserve"> - As a state agency, the Secretary of State is required to submit to the State Human Affairs Commission an annual report of employment and filled vacancy data by race and sex.</t>
    </r>
  </si>
  <si>
    <r>
      <rPr>
        <b/>
        <sz val="10"/>
        <rFont val="Calibri Light"/>
        <family val="2"/>
        <scheme val="major"/>
      </rPr>
      <t>Travel Report-</t>
    </r>
    <r>
      <rPr>
        <sz val="10"/>
        <rFont val="Calibri Light"/>
        <family val="2"/>
        <scheme val="major"/>
      </rPr>
      <t xml:space="preserve"> As a state agency, the Secretary of State's Office is required to submit to the Comptroller General's Office an annual travel report. The travel report provides information on state travel expenditures during the fiscal year including a summary of total travel expenditures by the agency and a breakdown of the top 10% of employees for whom travel expenses were paid. </t>
    </r>
  </si>
  <si>
    <r>
      <rPr>
        <b/>
        <sz val="10"/>
        <color theme="1"/>
        <rFont val="Calibri Light"/>
        <family val="2"/>
        <scheme val="major"/>
      </rPr>
      <t>Debt Collection Report</t>
    </r>
    <r>
      <rPr>
        <sz val="10"/>
        <color theme="1"/>
        <rFont val="Calibri Light"/>
        <family val="2"/>
        <scheme val="major"/>
      </rPr>
      <t xml:space="preserve"> - As a state agency, the Secretary of State's Office must provide to the Chair of the Senate Finance Committee, the Chair of the House Ways and Means Committee, and the Inspector General an annual report detailing the amount of its outstanding debt and all methods it has used to collect that debt.</t>
    </r>
  </si>
  <si>
    <r>
      <rPr>
        <b/>
        <sz val="10"/>
        <color theme="1"/>
        <rFont val="Calibri Light"/>
        <family val="2"/>
        <scheme val="major"/>
      </rPr>
      <t>Fines and Fees Report</t>
    </r>
    <r>
      <rPr>
        <sz val="10"/>
        <color theme="1"/>
        <rFont val="Calibri Light"/>
        <family val="2"/>
        <scheme val="major"/>
      </rPr>
      <t xml:space="preserve"> - As a state agency, the Secretary of State's Office must publish on its website a report of all aggregate amounts of fines and fees that were charged and collected by the agency in the prior fiscal year by September 1st.  The report must also be delivered to the Chair of the Senate Finance Committee and Chair of the House Ways and Means Committee by September 1st. </t>
    </r>
  </si>
  <si>
    <r>
      <rPr>
        <b/>
        <sz val="10"/>
        <color theme="1"/>
        <rFont val="Calibri Light"/>
        <family val="2"/>
        <scheme val="major"/>
      </rPr>
      <t xml:space="preserve">Bank Account Transparency and Accountability Report </t>
    </r>
    <r>
      <rPr>
        <sz val="10"/>
        <color theme="1"/>
        <rFont val="Calibri Light"/>
        <family val="2"/>
        <scheme val="major"/>
      </rPr>
      <t>- As a state agency, the Secretary of State's Office must provide to the State Fiscal Accountability Authority an annual report of every transaction of the composite reservoir bank account that is not included in the Comptroller General's South Carolina Enterprise Information System (SCEIS).</t>
    </r>
  </si>
  <si>
    <r>
      <rPr>
        <b/>
        <sz val="10"/>
        <rFont val="Calibri Light"/>
        <family val="2"/>
        <scheme val="major"/>
      </rPr>
      <t>Information Technology Plan Workbook</t>
    </r>
    <r>
      <rPr>
        <sz val="10"/>
        <rFont val="Calibri Light"/>
        <family val="2"/>
        <scheme val="major"/>
      </rPr>
      <t xml:space="preserve"> - As a state agency, the Secretary of State is required to submit to the Department of Administration an annual information technology plan and information security plan.</t>
    </r>
  </si>
  <si>
    <r>
      <rPr>
        <b/>
        <sz val="10"/>
        <rFont val="Calibri Light"/>
        <family val="2"/>
        <scheme val="major"/>
      </rPr>
      <t>Contribution and Wage Report</t>
    </r>
    <r>
      <rPr>
        <sz val="10"/>
        <rFont val="Calibri Light"/>
        <family val="2"/>
        <scheme val="major"/>
      </rPr>
      <t xml:space="preserve"> - As a state agency, the Secretary of State's Office must provide quarterly reports of employees' wages and contributions to the Department of Employment and Workforce to determine premiums for unemployment insurance.</t>
    </r>
  </si>
  <si>
    <t xml:space="preserve">The underlying purposes and policies of [the South Carolina Consolidated Procurement Code] are:   (a) to provide increased economy in state procurement activities and to maximize to the fullest extent practicable the purchasing values of funds while ensuring that procurements are the most advantageous to the State and in compliance with the provisions of the Ethics Government Accountability and Campaign Reform Act; (b) to foster effective broad based competition for public procurement within the free enterprise system;  (c) to develop procurement capability responsive to appropriate user needs;  (d) to consolidate, clarify, and modernize the law governing procurement in this State and permit the continued development of explicit and thoroughly considered procurement policies and practices;  (e) to require the adoption of competitive procurement laws and practices by units of state and local governments;  (f) to ensure the fair and equitable treatment of all persons who deal with the procurement system which will promote increased public confidence in the procedures followed in public procurement;   (g) to provide safeguards for the maintenance of a procurement system of quality and integrity with clearly defined rules for ethical behavior on the part of all persons engaged in the public procurement process; and  (h) to develop an efficient and effective means of delegating roles and responsibilities to the various government procurement officers. (Section 11-35-20)
</t>
  </si>
  <si>
    <t>Administration &amp; Internal Operations</t>
  </si>
  <si>
    <t>Public Charities &amp; Municipalities</t>
  </si>
  <si>
    <t>Investigations &amp; Trademarks</t>
  </si>
  <si>
    <t>A staff member in this unit assists with deliverables for Trademarks.</t>
  </si>
  <si>
    <t>The Legal Division provides legal advice and support to all units of the agency.  Legal staff is also responsible for filing all charities enforcement actions in the Administrative Law Court, as well as responding to Freedom of Information Act requests.</t>
  </si>
  <si>
    <t>The Business Filings Division files documents for business entities operating in the state, including corporations, limited liability companies, limited partnerships, limited liability partnerships, and other types of business entities.</t>
  </si>
  <si>
    <t>Increase the number of all online applications.</t>
  </si>
  <si>
    <t>Providing public additional online information with the completion of a microfilm conversion project that digitized 1.5 million corporate records to preserve permanent corporate records.</t>
  </si>
  <si>
    <t>Create faster turn-around time for corporate paper filings submitted by mail and walk-in customers with the implementation of an in-house application to more quickly process paper filings.</t>
  </si>
  <si>
    <t>Section 47-9-260; Section 47-9-270; Section 47-9-280; Section 47-9-330; Section 47-9-340; Section 47-9-390; Section 47-9-400</t>
  </si>
  <si>
    <t>Employee transferred to new Investigations unit in FY 2017-18.</t>
  </si>
  <si>
    <t xml:space="preserve">The Investigations Division investigates all charities-related complaints received by the agency, as well as audits and reviews data to ensure compliance with the Solicitation of Charitable Funds Act.  The Investigations Division also assists law enforcement on the federal, state and local level with counterfeit trafficking investigations.  The Trademarks Division examines and files trademark and service mark applications. </t>
  </si>
  <si>
    <t>The Administration and Internal Operations Division performs executive functions as well as internal support functions for the agency as a whole.  Members of this unit include the Secretary of State and Deputy Secretary, as well as finance, procurement, and human resources staff.</t>
  </si>
  <si>
    <t xml:space="preserve">The Information Technology Division provides support to all divisions of the agency, as well as develops and maintains agency databases and applications. In addition, the Information Technology Division maintains the agency's website. The Information Technology Division also performs cybersecurity functions along with the Department of Administration's Division of Information Security. </t>
  </si>
  <si>
    <t>To provide transparency of agency travel expenses.</t>
  </si>
  <si>
    <t>To provide the General Assembly data on agency debt collection outcomes.</t>
  </si>
  <si>
    <t>To promote accountability and transparency. (Proviso 117.73, 2018-19 General Appropriations Bill H.4950)</t>
  </si>
  <si>
    <t>To provide transparency and accountability of transactions in state agency composite reservoir bank accounts that are not included in the South Carolina Enterprise Information System.</t>
  </si>
  <si>
    <t>A writ of election is issued and filed for purposes of filling a vacancy in the General Assembly for the remainder of a term.</t>
  </si>
  <si>
    <t>Charitable Organizations; Comptroller General's Office</t>
  </si>
  <si>
    <t>Commercial Co-venturers</t>
  </si>
  <si>
    <t>Anderson; Berkeley; Charleston; Greenville; Greenwood; Lexington; Newberry; Pickens; Richland; Spartanburg; Union; York</t>
  </si>
  <si>
    <t>Charter to Convert from a Corporation Not-for-Profit to a Public Service District</t>
  </si>
  <si>
    <t>Wise Charitable Giving Brochure</t>
  </si>
  <si>
    <t>Bank Account Transparency and Accountability Report</t>
  </si>
  <si>
    <t>The Administrative Law Court charges a $150.00 filing fee to persons filing an appeal.</t>
  </si>
  <si>
    <r>
      <rPr>
        <b/>
        <sz val="10"/>
        <rFont val="Calibri Light"/>
        <family val="2"/>
        <scheme val="major"/>
      </rPr>
      <t>Joint Agency Filing</t>
    </r>
    <r>
      <rPr>
        <sz val="10"/>
        <rFont val="Calibri Light"/>
        <family val="2"/>
        <scheme val="major"/>
      </rPr>
      <t xml:space="preserve"> - Two or more governmental entities participating in a joint agency may file an application with the Secretary of State.  If the statutory requirements are met, the Secretary of State shall issue the joint agency a corporate certificate.</t>
    </r>
  </si>
  <si>
    <r>
      <rPr>
        <b/>
        <sz val="10"/>
        <rFont val="Calibri Light"/>
        <family val="2"/>
        <scheme val="major"/>
      </rPr>
      <t xml:space="preserve">Capital Assets Year-End Report </t>
    </r>
    <r>
      <rPr>
        <sz val="10"/>
        <rFont val="Calibri Light"/>
        <family val="2"/>
        <scheme val="major"/>
      </rPr>
      <t>- As a state agency, the Secretary of State's Office is required to submit to the Comptroller General's Office an annual report of the capital assets of the agency, in order for the Comptroller General's Office to record capital assets in the State's financial statements.</t>
    </r>
  </si>
  <si>
    <r>
      <rPr>
        <b/>
        <sz val="10"/>
        <rFont val="Calibri Light"/>
        <family val="2"/>
        <scheme val="major"/>
      </rPr>
      <t xml:space="preserve">Litigation Report </t>
    </r>
    <r>
      <rPr>
        <sz val="10"/>
        <rFont val="Calibri Light"/>
        <family val="2"/>
        <scheme val="major"/>
      </rPr>
      <t xml:space="preserve">- As a state agency, the Secretary of State's Office is required to submit to the Comptroller General's Office an annual litigation report.  The litigation report provides information relating to situations arising or changing during the year and subsequent to year-end where the agency has consulted private attorneys for legal advice or representation. This information is included by the Comptroller General's Office in the State's financial statements. </t>
    </r>
  </si>
  <si>
    <r>
      <rPr>
        <b/>
        <sz val="10"/>
        <color theme="1"/>
        <rFont val="Calibri Light"/>
        <family val="2"/>
        <scheme val="major"/>
      </rPr>
      <t>Investigations of Charitable Organizations and Professional Fundraisers</t>
    </r>
    <r>
      <rPr>
        <sz val="10"/>
        <color theme="1"/>
        <rFont val="Calibri Light"/>
        <family val="2"/>
        <scheme val="major"/>
      </rPr>
      <t xml:space="preserve"> - The Secretary of State may investigate charitable organizations and professional fundraisers to determine if they have violated the Solicitation of Charitable Funds Act or have filed false information with the Division of Public Charities.  Investigations may result from complaints received from the public, law enforcement, other state or federal agencies including charity regulators; media inquiries and reports; and review of the Internal Revenue Service exempt organization master list, newly formed nonprofit corporations, and expired and suspended lists of charitable organizations.</t>
    </r>
  </si>
  <si>
    <r>
      <rPr>
        <b/>
        <sz val="10"/>
        <color theme="1"/>
        <rFont val="Calibri Light"/>
        <family val="2"/>
        <scheme val="major"/>
      </rPr>
      <t xml:space="preserve">Petition for Injunctive Relief </t>
    </r>
    <r>
      <rPr>
        <sz val="10"/>
        <color theme="1"/>
        <rFont val="Calibri Light"/>
        <family val="2"/>
        <scheme val="major"/>
      </rPr>
      <t>- The Secretary of State may bring an action before the Administrative Law Court to enjoin a charitable organization, professional fundraiser, or other person from violating the Solicitation of Charitable Funds Act, or against a charitable organization or professional fundraiser who has been suspended for failure to pay an administrative fine.</t>
    </r>
  </si>
  <si>
    <r>
      <rPr>
        <b/>
        <sz val="10"/>
        <rFont val="Calibri Light"/>
        <family val="2"/>
        <scheme val="major"/>
      </rPr>
      <t>Appeal of Rejection of UCC Filing</t>
    </r>
    <r>
      <rPr>
        <sz val="10"/>
        <rFont val="Calibri Light"/>
        <family val="2"/>
        <scheme val="major"/>
      </rPr>
      <t xml:space="preserve"> - A person whose Uniform Commercial Code filing has been rejected by the Secretary of State may file an appeal with the Administrative Law Court.</t>
    </r>
  </si>
  <si>
    <t>Annual Application for Registration Exemption</t>
  </si>
  <si>
    <t>The Notaries, Authentications, Boards and Commissions Division is responsible for issuing commissions to elected and appointed public officials, including notaries public.  The unit also authenticates documents to be sent to foreign countries, and files ratified acts and executive orders.</t>
  </si>
  <si>
    <t>Increased from prior year</t>
  </si>
  <si>
    <t>Decreased from prior year</t>
  </si>
  <si>
    <t>Decreaed from prior year</t>
  </si>
  <si>
    <t>Section 7-9-10</t>
  </si>
  <si>
    <t>State Election Commission; Political Parties</t>
  </si>
  <si>
    <t xml:space="preserve">Notice of Decertification of Political Party </t>
  </si>
  <si>
    <t>Section 7-9-80; Section 7-9-100</t>
  </si>
  <si>
    <r>
      <rPr>
        <b/>
        <sz val="10"/>
        <color theme="1"/>
        <rFont val="Calibri Light"/>
        <family val="2"/>
        <scheme val="major"/>
      </rPr>
      <t>Political Party Convention Officer Reports</t>
    </r>
    <r>
      <rPr>
        <sz val="10"/>
        <color theme="1"/>
        <rFont val="Calibri Light"/>
        <family val="2"/>
        <scheme val="major"/>
      </rPr>
      <t xml:space="preserve"> - Following county and state conventions, political parties must report to the Secretary of State their elected officers.  County officers must be reported to the county clerk of court and the Secretary of State prior to the state convention.  State officers must be reported to the State Election Commission and Secretary of State within 15 days of their election.  The reports must be public record.</t>
    </r>
  </si>
  <si>
    <t>To file reports of political party officers elected at county and state conventions.</t>
  </si>
  <si>
    <t>70% decrease</t>
  </si>
  <si>
    <t>Political Party Officer Report</t>
  </si>
  <si>
    <t>Aiken; Anderson; Beaufort; Berkeley; Charleston; Chesterfield; Dorchester; Fairfield; Florence; Georgetown; Greenville; Hampton; Horry; Jasper; Kershaw; Lancaster; Laurens; Lexington; Newberry; Orangeburg; Pickens; Richland; Spartanburg; Sumter; Union; Williamsburg; York</t>
  </si>
  <si>
    <t>The number of customers served represents the number of unique pageviews of the Charity Search Engine on the agency's website in FY 2017-18.</t>
  </si>
  <si>
    <t>The number of customers served represents the number of unique pageviews of the Suspended Charities List on the agency's website in FY 2017-18.</t>
  </si>
  <si>
    <t>The agency listed the number of customers served in FY 2017-18 as "unknown" because it is unable to determine how many persons viewed media reports of the Angel Announcement.</t>
  </si>
  <si>
    <t>The agency listed the number of customers served in FY 2017-18 as "unknown" because it is unable to determine how many persons viewed the report on the agency's website during that time period since the report was formatted as a downloadable PDF.</t>
  </si>
  <si>
    <t>The agency listed the number of customers served in FY 2017-18 as "unknown" because it is unable to determine how many persons viewed the report on the agency's website during that time period due to the formatting of the report.</t>
  </si>
  <si>
    <t>The agency listed the number of customers served in FY 2017-18 as "unknown" because the Wise Charitable Giving Brochure is offered at speaking engagements, in the agency's lobby, and on the agency's website.</t>
  </si>
  <si>
    <t>The agency listed the number of customers served in FY 2017-18 as "unknown" because the Nonprofit Raffles Brochure is offered at speaking engagements, in the agency's lobby, and on the agency's website.</t>
  </si>
  <si>
    <t>The agency listed the number of customers served in FY 2017-18 as "unknown" because it is unable to determine how many persons viewed the list on the agency's website during that time period due to the formatting of the report.</t>
  </si>
  <si>
    <t>Currently this filing is not included in the online Business Filings system and must be filed using a paper form.</t>
  </si>
  <si>
    <t>The number of customers served represents the number of unique pageviews of the Secretary of State's Website in FY 2017-18.</t>
  </si>
  <si>
    <t xml:space="preserve">The number of customers served represents the number of unique pageviews of the Accountability Report on the agency's website in FY 2017-18 (179), along with the Governor and the General Assembly. </t>
  </si>
  <si>
    <t>The agency listed the number of customers served in FY 2017-18 as "unknown" because it is unable to determine how many persons have viewed the report through the Comptroller General's website, in addition to the direct recipients of the report.</t>
  </si>
  <si>
    <t xml:space="preserve">The number of customers served represents the number of unique pageviews of the Fines and Fees Report on the agency's website in FY 2017-18 (188), along with the Senate Finance Committee Chair and the House Ways and Means Committee Chair. </t>
  </si>
  <si>
    <t>The number of customers served represents the number of persons who attended the seminars offered in FY 2017-2018. The Secretary of State's Office attributes the decrease in attendees at the in-person trainings to the availability of the online webinar.</t>
  </si>
  <si>
    <t>The agency listed the number of customers served in FY 2017-18 as "unknown" because it is unable to determine at this time how many persons viewed the webinar in FY 2017-18.  The webinar was reposted on YouTube on June 10, 2019, and since that time there have been 357 views of the webinar through that platform.</t>
  </si>
  <si>
    <t>The number of customers served represents the number of unique pageviews of the Boards and Commissions Database on the agency's website in FY 2017-18.</t>
  </si>
  <si>
    <t>The agency listed the number of customers served in FY 2017-18 as "unknown" because it is unable to determine how many persons viewed the legal advertisement of the notice of review published in the newspaper in which the special purpose district was located.</t>
  </si>
  <si>
    <t>Special Purpose Districts; Counties</t>
  </si>
  <si>
    <r>
      <rPr>
        <b/>
        <sz val="10"/>
        <rFont val="Calibri Light"/>
        <family val="2"/>
        <scheme val="major"/>
      </rPr>
      <t xml:space="preserve">Appointed Official Oath of Office - </t>
    </r>
    <r>
      <rPr>
        <sz val="10"/>
        <rFont val="Calibri Light"/>
        <family val="2"/>
        <scheme val="major"/>
      </rPr>
      <t xml:space="preserve">A form containing an oath is provided to newly appointed public officials when an appointment letter is received in the Office of the Secretary of State. </t>
    </r>
  </si>
  <si>
    <r>
      <rPr>
        <b/>
        <sz val="10"/>
        <rFont val="Calibri Light"/>
        <family val="2"/>
        <scheme val="major"/>
      </rPr>
      <t>State Board and Commission Vacancy and Expired Term Publication</t>
    </r>
    <r>
      <rPr>
        <sz val="10"/>
        <rFont val="Calibri Light"/>
        <family val="2"/>
        <scheme val="major"/>
      </rPr>
      <t xml:space="preserve"> - For state boards and commissions, the Secretary must publicize vacancies, expired terms, and those terms expiring within one year on a semiannual basis statewide.  </t>
    </r>
  </si>
  <si>
    <r>
      <rPr>
        <b/>
        <sz val="10"/>
        <rFont val="Calibri Light"/>
        <family val="2"/>
        <scheme val="major"/>
      </rPr>
      <t xml:space="preserve">Notary, Board, and Commission Document Requests </t>
    </r>
    <r>
      <rPr>
        <sz val="10"/>
        <rFont val="Calibri Light"/>
        <family val="2"/>
        <scheme val="major"/>
      </rPr>
      <t>- The Secretary of State's Office fulfills requests for copies of appointment letters, oaths, bonds, acts, and notary applications that have been filed.</t>
    </r>
  </si>
  <si>
    <r>
      <rPr>
        <b/>
        <sz val="10"/>
        <rFont val="Calibri Light"/>
        <family val="2"/>
        <scheme val="major"/>
      </rPr>
      <t>Corporate Database Query</t>
    </r>
    <r>
      <rPr>
        <sz val="10"/>
        <rFont val="Calibri Light"/>
        <family val="2"/>
        <scheme val="major"/>
      </rPr>
      <t xml:space="preserve"> - The Secretary of State's Office provides bulk business filings data at the request of customers. The Secretary of State's Office also provides data in response to specific search requests.</t>
    </r>
  </si>
  <si>
    <r>
      <rPr>
        <b/>
        <sz val="10"/>
        <rFont val="Calibri Light"/>
        <family val="2"/>
        <scheme val="major"/>
      </rPr>
      <t>Copies of Business and UCC Filings</t>
    </r>
    <r>
      <rPr>
        <sz val="10"/>
        <rFont val="Calibri Light"/>
        <family val="2"/>
        <scheme val="major"/>
      </rPr>
      <t xml:space="preserve"> - The Secretary of State shall collect fees for copying and certifying copies of filed documents related to business entities.  Certified copies are conclusive evidence that the original document is on file with the Secretary of State.</t>
    </r>
  </si>
  <si>
    <r>
      <rPr>
        <b/>
        <sz val="10"/>
        <color theme="1"/>
        <rFont val="Calibri Light"/>
        <family val="2"/>
        <scheme val="major"/>
      </rPr>
      <t xml:space="preserve">Regulation Review and Report </t>
    </r>
    <r>
      <rPr>
        <sz val="10"/>
        <color theme="1"/>
        <rFont val="Calibri Light"/>
        <family val="2"/>
        <scheme val="major"/>
      </rPr>
      <t>- As a state agency that promulgates and administers regulations, the Secretary of State's Office must conduct a formal review of all regulations that it has promulgated or administered and submit a report to the Code Commissioner and the Governor regarding whether the regulations should be repealed or amended.  The review and report must be completed every five years.</t>
    </r>
  </si>
  <si>
    <r>
      <rPr>
        <b/>
        <sz val="10"/>
        <color theme="1"/>
        <rFont val="Calibri Light"/>
        <family val="2"/>
        <scheme val="major"/>
      </rPr>
      <t>Special Purpose District Dissolution Order</t>
    </r>
    <r>
      <rPr>
        <sz val="10"/>
        <color theme="1"/>
        <rFont val="Calibri Light"/>
        <family val="2"/>
        <scheme val="major"/>
      </rPr>
      <t xml:space="preserve"> - If the Secretary of State determines that the special purpose district must be dissolved, the Secretary of State shall file an order of dissolution in each county in which the special purpose district is located.</t>
    </r>
  </si>
  <si>
    <r>
      <rPr>
        <b/>
        <sz val="10"/>
        <color theme="1"/>
        <rFont val="Calibri Light"/>
        <family val="2"/>
        <scheme val="major"/>
      </rPr>
      <t>Special Purpose District Dissolution Notice</t>
    </r>
    <r>
      <rPr>
        <sz val="10"/>
        <color theme="1"/>
        <rFont val="Calibri Light"/>
        <family val="2"/>
        <scheme val="major"/>
      </rPr>
      <t xml:space="preserve"> - After issuing an order of dissolution of a special purpose district, the Secretary of State must serve a notice of dissolution upon the Governor, the State Treasurer, and the members of the last known governing body of the special purpose district.  The Secretary of State shall also publish the notice of dissolution in a newspaper in each county in which the special purpose district is located.</t>
    </r>
  </si>
  <si>
    <r>
      <rPr>
        <b/>
        <sz val="10"/>
        <rFont val="Calibri Light"/>
        <family val="2"/>
        <scheme val="major"/>
      </rPr>
      <t xml:space="preserve">Issuance of Commission to Hold Election on Municipal Incorporation </t>
    </r>
    <r>
      <rPr>
        <sz val="10"/>
        <rFont val="Calibri Light"/>
        <family val="2"/>
        <scheme val="major"/>
      </rPr>
      <t>- The Secretary of State must determine based on the filed application and recommendation of the Joint Legislative Committee on Municipal Incorporation if the proposed municipality meets the statutory requirements for incorporation.  If the Secretary of State determines they have been met, the Secretary issues to three or more persons in the area a commission empowering them to hold an election and appoint managers to conduct the election.</t>
    </r>
  </si>
  <si>
    <r>
      <rPr>
        <b/>
        <sz val="10"/>
        <rFont val="Calibri Light"/>
        <family val="2"/>
        <scheme val="major"/>
      </rPr>
      <t>Change of Form of Government Filing</t>
    </r>
    <r>
      <rPr>
        <sz val="10"/>
        <rFont val="Calibri Light"/>
        <family val="2"/>
        <scheme val="major"/>
      </rPr>
      <t xml:space="preserve"> - Ordinances selecting the form of government of a municipality must be filed with the Secretary of State, who then issues an appropriate certificate of incorporation to the municipality.</t>
    </r>
  </si>
  <si>
    <r>
      <rPr>
        <b/>
        <sz val="10"/>
        <color theme="1"/>
        <rFont val="Calibri Light"/>
        <family val="2"/>
        <scheme val="major"/>
      </rPr>
      <t>Special Purpose District Change of Membership Certification</t>
    </r>
    <r>
      <rPr>
        <sz val="10"/>
        <color theme="1"/>
        <rFont val="Calibri Light"/>
        <family val="2"/>
        <scheme val="major"/>
      </rPr>
      <t xml:space="preserve"> - The governing body of a special purpose district may petition to increase its membership, and file the petition with the Secretary of State for certification. </t>
    </r>
  </si>
  <si>
    <r>
      <rPr>
        <b/>
        <sz val="10"/>
        <rFont val="Calibri Light"/>
        <family val="2"/>
        <scheme val="major"/>
      </rPr>
      <t>Special Purpose District's Failure to File Notification Form</t>
    </r>
    <r>
      <rPr>
        <sz val="10"/>
        <rFont val="Calibri Light"/>
        <family val="2"/>
        <scheme val="major"/>
      </rPr>
      <t xml:space="preserve"> - If a special purpose district fails to file its notification form with the Secretary of State, the Secretary of State may determine that the district is nonfunctioning and notify the governing body of the county or municipality with a certified copy of the letter to any of the last known members of the governing body of the public service district. Thereafter, the district may not be registered with the Secretary of State and it must be declared inactive.  In addition, the governing body of the county or municipality shall withhold any fees, taxes, or interest collected for a special purpose district until the special purpose district complies with the notification requirements.</t>
    </r>
  </si>
  <si>
    <r>
      <rPr>
        <b/>
        <sz val="10"/>
        <rFont val="Calibri Light"/>
        <family val="2"/>
        <scheme val="major"/>
      </rPr>
      <t>Special Purpose District Required Production of Information</t>
    </r>
    <r>
      <rPr>
        <sz val="10"/>
        <rFont val="Calibri Light"/>
        <family val="2"/>
        <scheme val="major"/>
      </rPr>
      <t xml:space="preserve"> - If a special purpose district refuses to produce required reports, the Secretary of State or county auditor may seek a writ of mandamus to compel production.</t>
    </r>
  </si>
  <si>
    <r>
      <rPr>
        <b/>
        <sz val="10"/>
        <color theme="1"/>
        <rFont val="Calibri Light"/>
        <family val="2"/>
        <scheme val="major"/>
      </rPr>
      <t>Joint Agency Change in Membership</t>
    </r>
    <r>
      <rPr>
        <sz val="10"/>
        <color theme="1"/>
        <rFont val="Calibri Light"/>
        <family val="2"/>
        <scheme val="major"/>
      </rPr>
      <t xml:space="preserve"> - A joint agency shall notify the Secretary of State of the addition or withdrawal of members of the joint agency.  Upon notification, the Secretary of State issues an amended corporate certificate to the joint agency.</t>
    </r>
  </si>
  <si>
    <r>
      <rPr>
        <b/>
        <sz val="10"/>
        <color theme="1"/>
        <rFont val="Calibri Light"/>
        <family val="2"/>
        <scheme val="major"/>
      </rPr>
      <t>Joint Authority Water and Sewer System Change in Membership</t>
    </r>
    <r>
      <rPr>
        <sz val="10"/>
        <color theme="1"/>
        <rFont val="Calibri Light"/>
        <family val="2"/>
        <scheme val="major"/>
      </rPr>
      <t xml:space="preserve"> - A joint system shall notify the Secretary of State of the addition or withdrawal of members of the joint system.</t>
    </r>
  </si>
  <si>
    <r>
      <rPr>
        <b/>
        <sz val="10"/>
        <rFont val="Calibri Light"/>
        <family val="2"/>
        <scheme val="major"/>
      </rPr>
      <t>Certified Election Results Publication</t>
    </r>
    <r>
      <rPr>
        <sz val="10"/>
        <rFont val="Calibri Light"/>
        <family val="2"/>
        <scheme val="major"/>
      </rPr>
      <t xml:space="preserve"> - The Secretary of State must publish certified election results in one or more newspapers in South Carolina.</t>
    </r>
  </si>
  <si>
    <r>
      <rPr>
        <b/>
        <sz val="10"/>
        <rFont val="Calibri Light"/>
        <family val="2"/>
        <scheme val="major"/>
      </rPr>
      <t>Elector Candidate Filing</t>
    </r>
    <r>
      <rPr>
        <sz val="10"/>
        <rFont val="Calibri Light"/>
        <family val="2"/>
        <scheme val="major"/>
      </rPr>
      <t xml:space="preserve"> - Candidates for electors (and alternate electors) of President and Vice President nominated by political parties or by valid petition are filed with the Secretary of State. The names of the parties' candidates for President and Vice President go on the ballot in place of the electors' names.</t>
    </r>
  </si>
  <si>
    <r>
      <rPr>
        <b/>
        <sz val="10"/>
        <rFont val="Calibri Light"/>
        <family val="2"/>
        <scheme val="major"/>
      </rPr>
      <t>Elector Certification</t>
    </r>
    <r>
      <rPr>
        <sz val="10"/>
        <rFont val="Calibri Light"/>
        <family val="2"/>
        <scheme val="major"/>
      </rPr>
      <t xml:space="preserve"> - Once the Secretary of State receives certified election results from the State Election Commission, the Secretary certifies to the Governor the names of the people elected as electors for President and Vice President. The certification provides the number of votes received by the winning candidates and the list of electors of the winning party so that the Governor's Office can draft certificates of ascertainment, which are signed by the Governor and the Secretary of State and provided to the Electoral College.</t>
    </r>
  </si>
  <si>
    <r>
      <rPr>
        <b/>
        <sz val="10"/>
        <rFont val="Calibri Light"/>
        <family val="2"/>
        <scheme val="major"/>
      </rPr>
      <t>Elector Declaration Filing</t>
    </r>
    <r>
      <rPr>
        <sz val="10"/>
        <rFont val="Calibri Light"/>
        <family val="2"/>
        <scheme val="major"/>
      </rPr>
      <t xml:space="preserve"> - Each candidate for presidential and vice presidential elector shall declare which candidates he or she will vote for if elected no later than 60 days prior to the general election, and must make the declaration to the Secretary of State on such form as the Secretary may require.</t>
    </r>
  </si>
  <si>
    <r>
      <rPr>
        <b/>
        <sz val="10"/>
        <rFont val="Calibri Light"/>
        <family val="2"/>
        <scheme val="major"/>
      </rPr>
      <t>Elector Declaration Notice</t>
    </r>
    <r>
      <rPr>
        <sz val="10"/>
        <rFont val="Calibri Light"/>
        <family val="2"/>
        <scheme val="major"/>
      </rPr>
      <t xml:space="preserve"> - Following receipt of the declarations by the electors for each party, the Secretary of State's Office sends notification of the nominated electors for each party to the State Election Commission.</t>
    </r>
  </si>
  <si>
    <r>
      <rPr>
        <b/>
        <sz val="10"/>
        <rFont val="Calibri Light"/>
        <family val="2"/>
        <scheme val="major"/>
      </rPr>
      <t xml:space="preserve">Electoral College Meeting </t>
    </r>
    <r>
      <rPr>
        <sz val="10"/>
        <rFont val="Calibri Light"/>
        <family val="2"/>
        <scheme val="major"/>
      </rPr>
      <t>- Electors for President and Vice President of the United States meet in the office of the Secretary of State the first Monday after the second Wednesday in December following the presidential election.  Electors sign certificates of vote for President and Vice President and affix certificates of ascertainment.</t>
    </r>
  </si>
  <si>
    <r>
      <rPr>
        <b/>
        <sz val="10"/>
        <rFont val="Calibri Light"/>
        <family val="2"/>
        <scheme val="major"/>
      </rPr>
      <t>Elector Per Diem</t>
    </r>
    <r>
      <rPr>
        <sz val="10"/>
        <rFont val="Calibri Light"/>
        <family val="2"/>
        <scheme val="major"/>
      </rPr>
      <t xml:space="preserve"> - Electors are entitled to mileage, subsistence, and per diem allowance as authorized for state boards, committees, and commissions, to be paid from appropriations to the Secretary of State's Office.</t>
    </r>
  </si>
  <si>
    <r>
      <rPr>
        <b/>
        <sz val="10"/>
        <rFont val="Calibri Light"/>
        <family val="2"/>
        <scheme val="major"/>
      </rPr>
      <t>Elected Official Oath of Office and Bond Forms</t>
    </r>
    <r>
      <rPr>
        <sz val="10"/>
        <rFont val="Calibri Light"/>
        <family val="2"/>
        <scheme val="major"/>
      </rPr>
      <t xml:space="preserve"> - State and county elected officials must file an oath of office with the Secretary of State and be commissioned before entering into the duties of their office. The Secretary of State is responsible for providing oaths of office and bond forms to each County Clerk of Court prior to the general election.</t>
    </r>
  </si>
  <si>
    <r>
      <rPr>
        <b/>
        <sz val="10"/>
        <rFont val="Calibri Light"/>
        <family val="2"/>
        <scheme val="major"/>
      </rPr>
      <t>Original Bonds of Elected Officials and Special State Constables</t>
    </r>
    <r>
      <rPr>
        <sz val="10"/>
        <rFont val="Calibri Light"/>
        <family val="2"/>
        <scheme val="major"/>
      </rPr>
      <t xml:space="preserve"> - Bonds for elected officials and Special State Constables are sent to the Attorney General's Office for approval and, upon return to the Office of the Secretary of State, submitted to the State Treasurer's Office.</t>
    </r>
  </si>
  <si>
    <r>
      <rPr>
        <b/>
        <sz val="10"/>
        <rFont val="Calibri Light"/>
        <family val="2"/>
        <scheme val="major"/>
      </rPr>
      <t>Charitable Organization Application to Participate in State Payroll Deduction</t>
    </r>
    <r>
      <rPr>
        <sz val="10"/>
        <rFont val="Calibri Light"/>
        <family val="2"/>
        <scheme val="major"/>
      </rPr>
      <t xml:space="preserve"> - The Secretary of State shall determine on an annual basis if a charitable organization meets the criteria to receive charitable contributions from state employees through payroll deduction.</t>
    </r>
  </si>
  <si>
    <r>
      <rPr>
        <b/>
        <sz val="10"/>
        <rFont val="Calibri Light"/>
        <family val="2"/>
        <scheme val="major"/>
      </rPr>
      <t>Certification of Bonds</t>
    </r>
    <r>
      <rPr>
        <sz val="10"/>
        <rFont val="Calibri Light"/>
        <family val="2"/>
        <scheme val="major"/>
      </rPr>
      <t xml:space="preserve"> - The Secretary of State attests to state general obligation economic development bonds and certifies board information in incumbency certificates to be included with transcript bonds.</t>
    </r>
  </si>
  <si>
    <r>
      <rPr>
        <b/>
        <sz val="10"/>
        <rFont val="Calibri Light"/>
        <family val="2"/>
        <scheme val="major"/>
      </rPr>
      <t xml:space="preserve">Report of Number and Dollar Value of Contracts Awarded to Minority Vendors </t>
    </r>
    <r>
      <rPr>
        <sz val="10"/>
        <rFont val="Calibri Light"/>
        <family val="2"/>
        <scheme val="major"/>
      </rPr>
      <t>- As a state agency, the Secretary of State's Office is required to report to the Small and Minority Business Assistance Office the number and dollar value of contracts awarded to a certified minority firm during the preceding fiscal year.  The Small and Minority Business Assistance Office must report annually in writing to the Governor the number and dollar value of contracts awarded for each governmental body to a certified minority firm during the preceding fiscal year.</t>
    </r>
  </si>
  <si>
    <r>
      <rPr>
        <b/>
        <sz val="10"/>
        <rFont val="Calibri Light"/>
        <family val="2"/>
        <scheme val="major"/>
      </rPr>
      <t>Qualified Business Registration Application</t>
    </r>
    <r>
      <rPr>
        <sz val="10"/>
        <rFont val="Calibri Light"/>
        <family val="2"/>
        <scheme val="major"/>
      </rPr>
      <t xml:space="preserve"> - The Secretary of State reviews applications and registers businesses as qualified businesses when applicants meet criteria for registration, and may revoke a registration if false information is provided in application. </t>
    </r>
  </si>
  <si>
    <r>
      <rPr>
        <b/>
        <sz val="10"/>
        <rFont val="Calibri Light"/>
        <family val="2"/>
        <scheme val="major"/>
      </rPr>
      <t>Qualified Business Annual Report</t>
    </r>
    <r>
      <rPr>
        <sz val="10"/>
        <rFont val="Calibri Light"/>
        <family val="2"/>
        <scheme val="major"/>
      </rPr>
      <t xml:space="preserve"> - The Secretary of State must provide annual reports containing a list of qualified businesses to the House Ways and Means Committee, Senate Finance Committee, and the Governor by January 31st of each year.</t>
    </r>
  </si>
  <si>
    <r>
      <rPr>
        <b/>
        <sz val="10"/>
        <rFont val="Calibri Light"/>
        <family val="2"/>
        <scheme val="major"/>
      </rPr>
      <t>Qualified Business Information and Report on Website</t>
    </r>
    <r>
      <rPr>
        <sz val="10"/>
        <rFont val="Calibri Light"/>
        <family val="2"/>
        <scheme val="major"/>
      </rPr>
      <t xml:space="preserve"> - The Secretary of State must post an aggregate statewide report of the number of qualified businesses and other information on the Secretary of State's website and update the report annually.</t>
    </r>
  </si>
  <si>
    <r>
      <rPr>
        <b/>
        <sz val="10"/>
        <rFont val="Calibri Light"/>
        <family val="2"/>
        <scheme val="major"/>
      </rPr>
      <t>Qualified Business Letters of Certification and Application Copies</t>
    </r>
    <r>
      <rPr>
        <sz val="10"/>
        <rFont val="Calibri Light"/>
        <family val="2"/>
        <scheme val="major"/>
      </rPr>
      <t xml:space="preserve"> - The Secretary of State provides copies of certification letters and filed applications for registration as a qualified business to the Department of Revenue.</t>
    </r>
  </si>
  <si>
    <r>
      <rPr>
        <b/>
        <sz val="10"/>
        <rFont val="Calibri Light"/>
        <family val="2"/>
        <scheme val="major"/>
      </rPr>
      <t>Certificate of Election for Certain Agency Commissions and Boards</t>
    </r>
    <r>
      <rPr>
        <sz val="10"/>
        <rFont val="Calibri Light"/>
        <family val="2"/>
        <scheme val="major"/>
      </rPr>
      <t xml:space="preserve"> - After receiving the oath of office, the Secretary of State's Office mails commissions with the certificate of election to members of the Aeronautics Commission, Agriculture Commission, and State Board of Education.</t>
    </r>
  </si>
  <si>
    <r>
      <rPr>
        <b/>
        <sz val="10"/>
        <rFont val="Calibri Light"/>
        <family val="2"/>
        <scheme val="major"/>
      </rPr>
      <t>Service of Process Acceptance on Behalf of Other Entities</t>
    </r>
    <r>
      <rPr>
        <sz val="10"/>
        <rFont val="Calibri Light"/>
        <family val="2"/>
        <scheme val="major"/>
      </rPr>
      <t xml:space="preserve"> - The Secretary of State is named as agent for service of process in various statutes in the S.C. Code of Laws. The Secretary of State accepts service of process when authorized by statute and forwards documents received to the party for which he has accepted service and keeps a record of service.</t>
    </r>
  </si>
  <si>
    <r>
      <rPr>
        <b/>
        <sz val="10"/>
        <rFont val="Calibri Light"/>
        <family val="2"/>
        <scheme val="major"/>
      </rPr>
      <t>Service of Process Rejection</t>
    </r>
    <r>
      <rPr>
        <sz val="10"/>
        <rFont val="Calibri Light"/>
        <family val="2"/>
        <scheme val="major"/>
      </rPr>
      <t xml:space="preserve"> - The Secretary of State is named as agent for service of process in various statutes in the S.C. Code of Laws. The Secretary of State rejects service of process requests when statutes do not specifically authorize acceptance of service by the Secretary of State, returns the documents to the requestor, and keeps a record of the rejection.</t>
    </r>
  </si>
  <si>
    <r>
      <t xml:space="preserve">Notary Public Commission Issuance </t>
    </r>
    <r>
      <rPr>
        <sz val="10"/>
        <rFont val="Calibri Light"/>
        <family val="2"/>
        <scheme val="major"/>
      </rPr>
      <t>- The Governor may appoint from the qualified electors as many notaries public throughout the State as the public good requires, to hold their offices for a term of 10 years. A commission must be issued to each notary public so appointed and the record of the appointment must be filed in the Secretary of State's Office.</t>
    </r>
  </si>
  <si>
    <r>
      <t xml:space="preserve">Notary Public Commission Renewal </t>
    </r>
    <r>
      <rPr>
        <sz val="10"/>
        <rFont val="Calibri Light"/>
        <family val="2"/>
        <scheme val="major"/>
      </rPr>
      <t>- Notaries public may renew their commission upon the expiration of their 10 year term.</t>
    </r>
  </si>
  <si>
    <r>
      <rPr>
        <b/>
        <sz val="10"/>
        <rFont val="Calibri Light"/>
        <family val="2"/>
        <scheme val="major"/>
      </rPr>
      <t>Notary Public Verification</t>
    </r>
    <r>
      <rPr>
        <sz val="10"/>
        <rFont val="Calibri Light"/>
        <family val="2"/>
        <scheme val="major"/>
      </rPr>
      <t xml:space="preserve"> - The Secretary of State's Office receives requests to verify whether an individual is a South Carolina Notary Public and provides the requestor a verification letter.</t>
    </r>
  </si>
  <si>
    <r>
      <t xml:space="preserve">Notary Public Commission Application Requirements and Rejection </t>
    </r>
    <r>
      <rPr>
        <sz val="10"/>
        <rFont val="Calibri Light"/>
        <family val="2"/>
        <scheme val="major"/>
      </rPr>
      <t>- A person qualified for a notarial commission: (1) must be a registered voter in this State; (2) shall read and write the English language; and (3) shall submit an application containing no significant misstatement of omission of fact. The application form must be provided by the Secretary and must include the signature of the applicant written with pen and ink, and the signature must be acknowledged as the applicant's by a person authorized to administer oaths. An application not meeting these requirements must be rejected by the legislative delegation or Secretary of State's Office.</t>
    </r>
  </si>
  <si>
    <r>
      <t xml:space="preserve">Notary Public Status Change </t>
    </r>
    <r>
      <rPr>
        <sz val="10"/>
        <rFont val="Calibri Light"/>
        <family val="2"/>
        <scheme val="major"/>
      </rPr>
      <t>- A notary public must notify the Secretary of State's Office within 45 days after the following changes in a notary's status: (1) change of a notary's residence, business, or a mailing address or telephone number; (2) legal change of a notary's name; and (3) change of a notary's county of residence. Notifications to the Secretary of State's Office must be made on a Change in Status form, accompanied by a fee of $10.00, and in a form and manner that is prescribed by the Secretary. Notaries public can also request a duplicate commission using the Change in Status form.</t>
    </r>
  </si>
  <si>
    <r>
      <t xml:space="preserve">Notary Public Commission Resignation </t>
    </r>
    <r>
      <rPr>
        <sz val="10"/>
        <rFont val="Calibri Light"/>
        <family val="2"/>
        <scheme val="major"/>
      </rPr>
      <t>- A notary public who resigns his or her notary commission shall submit to the Secretary of State a Change in Status form indicating the effective date of resignation. A notary who ceases to reside in this State, or who becomes permanently unable to perform his notarial duties, shall resign his or her commission and submit to the Secretary of State a Change in Status Form-Resignation indicating the effective date of resignation. In addition, if a notary dies, the notary's Personal Representative must notify the Secretary of State in writing of the death. A notary who resigns his or her commission or the personal representative of a deceased notary shall destroy or deface all notary seals so that they may not be misused.</t>
    </r>
  </si>
  <si>
    <r>
      <rPr>
        <b/>
        <sz val="10"/>
        <rFont val="Calibri Light"/>
        <family val="2"/>
        <scheme val="major"/>
      </rPr>
      <t>Issuance of Authentications and Apostilles</t>
    </r>
    <r>
      <rPr>
        <sz val="10"/>
        <rFont val="Calibri Light"/>
        <family val="2"/>
        <scheme val="major"/>
      </rPr>
      <t xml:space="preserve"> - The Secretary of State provides certificates of authentication and Apostilles for notarized documents being sent to another state or nation.</t>
    </r>
  </si>
  <si>
    <r>
      <t xml:space="preserve">Sovereign Citizen Document Rejection </t>
    </r>
    <r>
      <rPr>
        <sz val="10"/>
        <rFont val="Calibri Light"/>
        <family val="2"/>
        <scheme val="major"/>
      </rPr>
      <t xml:space="preserve">- The Secretary of State's Office is authorized under statute to reject documents submitted for an Apostille or Uniform Commercial Code filing if it is determined that the documents are being submitted for an improper purpose. Often, sovereign citizens submit documents for improper and/or fraudulent purposes, which are reviewed and rejected by staff with a letter explaining the reason for rejection. In addition, when fraudulent or improper UCC filings are completed online, staff files officer statements indicating that the filings are improper. Attempted fraudulent and improper filings are provided to law enforcement for review. </t>
    </r>
  </si>
  <si>
    <r>
      <t xml:space="preserve">Prohibition Against Issuance of Authentications or Apostilles for Certain Documents </t>
    </r>
    <r>
      <rPr>
        <sz val="10"/>
        <rFont val="Calibri Light"/>
        <family val="2"/>
        <scheme val="major"/>
      </rPr>
      <t>- The Secretary of State shall not issue a certificate of authentication or Apostille if believed to be for an improper purpose or if the seal or signature cannot be authenticated, the seal or signature is of a foreign official, or the document is a reproduction of a seal or signature. The Secretary of State may not include any statement not within his power or knowledge or certify that a document has been executed in accordance with law or that it is a valid document in a particular jurisdiction.</t>
    </r>
  </si>
  <si>
    <r>
      <rPr>
        <b/>
        <sz val="10"/>
        <rFont val="Calibri Light"/>
        <family val="2"/>
        <scheme val="major"/>
      </rPr>
      <t>Escheated Lands Rental</t>
    </r>
    <r>
      <rPr>
        <sz val="10"/>
        <rFont val="Calibri Light"/>
        <family val="2"/>
        <scheme val="major"/>
      </rPr>
      <t xml:space="preserve"> - When there is no claimant to the land, the Secretary of State can rent it until the escheatment process is concluded and the land is sold.</t>
    </r>
  </si>
  <si>
    <r>
      <rPr>
        <b/>
        <sz val="10"/>
        <rFont val="Calibri Light"/>
        <family val="2"/>
        <scheme val="major"/>
      </rPr>
      <t xml:space="preserve">Escheated Lands Advertisement and Disposal </t>
    </r>
    <r>
      <rPr>
        <sz val="10"/>
        <rFont val="Calibri Light"/>
        <family val="2"/>
        <scheme val="major"/>
      </rPr>
      <t>- If no one claims the land, the Clerk, in process signed by the judge, pronounces the land escheated and directs the Secretary of State to sell. The Secretary of State must advertise the sale of the land in the county newspaper and the most public places of the county, giving six weeks notice on a credit of 12 months. The Secretary of State will take good and sufficient surety and a mortgage of the premises before the title is altered or changed. If land is larger than 600 acres and it would be an advantage to the State in its sale, the Secretary shall divide it in a manner most beneficial to the state. If the property is being sold at a sacrifice, the Secretary of State may buy it for the Department of Administration, which can then rent or sell the property in a manner for the best interests of the State.</t>
    </r>
  </si>
  <si>
    <r>
      <rPr>
        <b/>
        <sz val="10"/>
        <rFont val="Calibri Light"/>
        <family val="2"/>
        <scheme val="major"/>
      </rPr>
      <t xml:space="preserve">Railroad Document Filings </t>
    </r>
    <r>
      <rPr>
        <sz val="10"/>
        <rFont val="Calibri Light"/>
        <family val="2"/>
        <scheme val="major"/>
      </rPr>
      <t>- The Secretary of State's Office files deeds, mortgages, deeds of trust, and documents of railroads. Filings are made in duplicate and the Secretary files one copy, giving it a file number, indexing the document, and retaining the document. The other copy is properly endorsed, given the filing number from the Secretary of State and returned to the filer.</t>
    </r>
  </si>
  <si>
    <r>
      <rPr>
        <b/>
        <sz val="10"/>
        <rFont val="Calibri Light"/>
        <family val="2"/>
        <scheme val="major"/>
      </rPr>
      <t>Certified Copies of Railroad Documents</t>
    </r>
    <r>
      <rPr>
        <sz val="10"/>
        <rFont val="Calibri Light"/>
        <family val="2"/>
        <scheme val="major"/>
      </rPr>
      <t xml:space="preserve"> - A certificate or certified copy of a document filed with the Secretary of State under Title 30, Chapter 11 (Recordation of Deeds and Documents of Railroads) is competent evidence of the filing and facts contained in the document so filed and certified in all courts of this State.</t>
    </r>
  </si>
  <si>
    <r>
      <rPr>
        <b/>
        <sz val="10"/>
        <rFont val="Calibri Light"/>
        <family val="2"/>
        <scheme val="major"/>
      </rPr>
      <t xml:space="preserve">Municipal Housing Authority Appointment Certificates </t>
    </r>
    <r>
      <rPr>
        <sz val="10"/>
        <rFont val="Calibri Light"/>
        <family val="2"/>
        <scheme val="major"/>
      </rPr>
      <t>- Municipal Housing Authorities report to the Secretary of State appointments that are made by a mayor or city council. The Secretary of State provides a certificate of appointment on receipt of notice of the appointment.</t>
    </r>
  </si>
  <si>
    <r>
      <t xml:space="preserve">Business Corporation Filings </t>
    </r>
    <r>
      <rPr>
        <sz val="10"/>
        <rFont val="Calibri Light"/>
        <family val="2"/>
        <scheme val="major"/>
      </rPr>
      <t>- The Secretary of State shall file all business corporation filings that meet the legal requirements of Chapters 1 through 20 of Title 33 (Corporations, Partnerships, and Associations), that satisfy formatting requirements and that are properly executed, and collect the statutory fee for each filing.</t>
    </r>
  </si>
  <si>
    <r>
      <rPr>
        <b/>
        <sz val="10"/>
        <rFont val="Calibri Light"/>
        <family val="2"/>
        <scheme val="major"/>
      </rPr>
      <t xml:space="preserve">Nonprofit Corporation Filings </t>
    </r>
    <r>
      <rPr>
        <sz val="10"/>
        <rFont val="Calibri Light"/>
        <family val="2"/>
        <scheme val="major"/>
      </rPr>
      <t>- The Secretary of State shall file all nonprofit corporation filings that meet the legal requirements of Chapter 31 of Title 33 (S.C. Nonprofit Corporation Act), that satisfy formatting requirements and that are properly executed, and collect the statutory fee for each filing.</t>
    </r>
  </si>
  <si>
    <r>
      <rPr>
        <b/>
        <sz val="10"/>
        <rFont val="Calibri Light"/>
        <family val="2"/>
        <scheme val="major"/>
      </rPr>
      <t>Business Development Corporation Filings</t>
    </r>
    <r>
      <rPr>
        <sz val="10"/>
        <rFont val="Calibri Light"/>
        <family val="2"/>
        <scheme val="major"/>
      </rPr>
      <t xml:space="preserve"> - Persons seeking to form a business development corporation for the purpose of promoting, developing, and advancing the prosperity and economic welfare of South Carolina may incorporate with the Secretary of State.  The general business corporation laws under Chapters 1 through 20 of Title 33 (Corporations, Partnerships, and Associations) apply to business development corporations unless they otherwise conflict with Chapter 37 (Business Development Corporations).</t>
    </r>
  </si>
  <si>
    <r>
      <rPr>
        <b/>
        <sz val="10"/>
        <rFont val="Calibri Light"/>
        <family val="2"/>
        <scheme val="major"/>
      </rPr>
      <t>Benefit Corporation Filings</t>
    </r>
    <r>
      <rPr>
        <sz val="10"/>
        <rFont val="Calibri Light"/>
        <family val="2"/>
        <scheme val="major"/>
      </rPr>
      <t xml:space="preserve"> - A domestic corporation may incorporate or convert to a benefit corporation, and must identify a specific public benefit purpose in its articles of incorporation.  The general corporation laws under Chapters 1 through 19 of Title 33 (Corporations, Partnerships, and Associations) apply to benefit corporations unless they otherwise conflict with Chapter 38 (S.C. Benefit Corporation Act).</t>
    </r>
  </si>
  <si>
    <r>
      <rPr>
        <b/>
        <sz val="10"/>
        <rFont val="Calibri Light"/>
        <family val="2"/>
        <scheme val="major"/>
      </rPr>
      <t>Limited Partnership Filings</t>
    </r>
    <r>
      <rPr>
        <sz val="10"/>
        <rFont val="Calibri Light"/>
        <family val="2"/>
        <scheme val="major"/>
      </rPr>
      <t xml:space="preserve"> - A limited partnership may form by filing a certificate of limited partnership with the Secretary of State.  The Secretary of State shall file certificates of limited partnership, amendment, and cancellation if they conform to law and the filing fees are paid.</t>
    </r>
  </si>
  <si>
    <r>
      <t xml:space="preserve">Telephone Cooperative Filings - </t>
    </r>
    <r>
      <rPr>
        <sz val="10"/>
        <color theme="1"/>
        <rFont val="Calibri Light"/>
        <family val="2"/>
        <scheme val="major"/>
      </rPr>
      <t>A telephone cooperative must file corporate documents with the Secretary of State.  If the filing conforms to requirements of Chapter 46 of Title 33 (Telephone Cooperative Act), and the filing fees as prescribed in Section 33-1-220 (Filing, service, and copying fees) are paid, the Secretary of State shall file it.</t>
    </r>
  </si>
  <si>
    <r>
      <rPr>
        <b/>
        <sz val="10"/>
        <color theme="1"/>
        <rFont val="Calibri Light"/>
        <family val="2"/>
        <scheme val="major"/>
      </rPr>
      <t>Electric Cooperative Filings</t>
    </r>
    <r>
      <rPr>
        <sz val="10"/>
        <color theme="1"/>
        <rFont val="Calibri Light"/>
        <family val="2"/>
        <scheme val="major"/>
      </rPr>
      <t xml:space="preserve"> - The Secretary of State shall file articles of incorporation, amendment, consolidation, merger, conversion or dissolution for electric cooperatives if they conform to the requirements of Chapter 49 of Title 33 (Electric Cooperatives), and the required filing fees are paid.</t>
    </r>
  </si>
  <si>
    <r>
      <t xml:space="preserve">Business Trust Filings </t>
    </r>
    <r>
      <rPr>
        <sz val="10"/>
        <color theme="1"/>
        <rFont val="Calibri Light"/>
        <family val="2"/>
        <scheme val="major"/>
      </rPr>
      <t>- A business trust created under common law or doing business in South Carolina under an express trust instrument shall file a certified copy of the trust instrument with the Secretary of State.  The business trust filing must set forth the name of the entity, as well as a registered agent and registered address for service of process.</t>
    </r>
  </si>
  <si>
    <r>
      <t xml:space="preserve">Charitable Organization Registration Statement Filing </t>
    </r>
    <r>
      <rPr>
        <sz val="10"/>
        <color theme="1"/>
        <rFont val="Calibri Light"/>
        <family val="2"/>
        <scheme val="major"/>
      </rPr>
      <t>- Charitable organizations soliciting in South Carolina are required to file a registration statement that discloses specific information required by statute.</t>
    </r>
  </si>
  <si>
    <r>
      <t xml:space="preserve">Children's Trust Fund of South Carolina Registration Statement Filing - </t>
    </r>
    <r>
      <rPr>
        <sz val="10"/>
        <color theme="1"/>
        <rFont val="Calibri Light"/>
        <family val="2"/>
        <scheme val="major"/>
      </rPr>
      <t>The Children's Trust Fund of South Carolina is required to file a registration statement that discloses specific information required by statute, but is not required to pay the filing fee of $50.00.</t>
    </r>
  </si>
  <si>
    <r>
      <t xml:space="preserve">Fire Department Registration Statement Filings - </t>
    </r>
    <r>
      <rPr>
        <sz val="10"/>
        <color theme="1"/>
        <rFont val="Calibri Light"/>
        <family val="2"/>
        <scheme val="major"/>
      </rPr>
      <t>Fire departments soliciting contributions in South Carolina are required to file a registration statement that discloses specific information required by statute, but the local governing body of multiple fire departments (e.g. the county) may pay a single $50.00 registration fee for all of the fire departments within its jurisdiction.</t>
    </r>
  </si>
  <si>
    <r>
      <t xml:space="preserve">Charitable Organization Annual Registration Exemption Application Filing </t>
    </r>
    <r>
      <rPr>
        <sz val="10"/>
        <color theme="1"/>
        <rFont val="Calibri Light"/>
        <family val="2"/>
        <scheme val="major"/>
      </rPr>
      <t>- Some types of charitable organizations may file an annual application for registration exemption in lieu of a registration statement.  The annual application for registration exemption does not include a filing fee, and exempts qualifying charitable organizations from filing an annual financial report.</t>
    </r>
  </si>
  <si>
    <r>
      <t xml:space="preserve">Charitable Organization Annual Financial Report </t>
    </r>
    <r>
      <rPr>
        <sz val="10"/>
        <color theme="1"/>
        <rFont val="Calibri Light"/>
        <family val="2"/>
        <scheme val="major"/>
      </rPr>
      <t>- Charitable organizations that have filed a registration statement or that are soliciting contributions in South Carolina are required to file an annual financial report.</t>
    </r>
  </si>
  <si>
    <r>
      <t>Charitable Organization Annual Financial Report Extension Request Filings</t>
    </r>
    <r>
      <rPr>
        <sz val="10"/>
        <color theme="1"/>
        <rFont val="Calibri Light"/>
        <family val="2"/>
        <scheme val="major"/>
      </rPr>
      <t xml:space="preserve"> - Charitable organizations may request up to a six month extension to file their annual financial report.</t>
    </r>
  </si>
  <si>
    <r>
      <rPr>
        <b/>
        <sz val="10"/>
        <color theme="1"/>
        <rFont val="Calibri Light"/>
        <family val="2"/>
        <scheme val="major"/>
      </rPr>
      <t>Professional Solicitor and Commercial Co-venturer Joint Financial Report Filing</t>
    </r>
    <r>
      <rPr>
        <sz val="10"/>
        <color theme="1"/>
        <rFont val="Calibri Light"/>
        <family val="2"/>
        <scheme val="major"/>
      </rPr>
      <t xml:space="preserve"> - Professional solicitors and commercial co-venturers are required to file joint financial reports with the Secretary of State within 90 days of the end of their fundraising campaign, or within 90 days of each anniversary of a fundraising campaign lasting more than one year.</t>
    </r>
  </si>
  <si>
    <r>
      <rPr>
        <b/>
        <sz val="10"/>
        <color theme="1"/>
        <rFont val="Calibri Light"/>
        <family val="2"/>
        <scheme val="major"/>
      </rPr>
      <t>Solicitation of Charitable Funds Act Training and Education (Wise Charitable Giving Presentations)</t>
    </r>
    <r>
      <rPr>
        <sz val="10"/>
        <color theme="1"/>
        <rFont val="Calibri Light"/>
        <family val="2"/>
        <scheme val="major"/>
      </rPr>
      <t xml:space="preserve"> - The Secretary of State is required to publish and disseminate information to the public regarding the requirements and enforcement of the Solicitation of Charitable Funds Act.  To fulfill this duty, the Secretary of State conducts presentations throughout the state on wise charitable giving and the requirements of the Solicitation of Charitable Funds Act.  Audiences include professional associations, civic organizations, and social clubs. Since 2015, the Secretary of State has provided information on nonprofit raffles as well.   </t>
    </r>
  </si>
  <si>
    <r>
      <rPr>
        <b/>
        <sz val="10"/>
        <color theme="1"/>
        <rFont val="Calibri Light"/>
        <family val="2"/>
        <scheme val="major"/>
      </rPr>
      <t>Charitable Organization Website Search Engine</t>
    </r>
    <r>
      <rPr>
        <sz val="10"/>
        <color theme="1"/>
        <rFont val="Calibri Light"/>
        <family val="2"/>
        <scheme val="major"/>
      </rPr>
      <t xml:space="preserve"> - The Secretary of State is required to publish and disseminate information to the public regarding the requirements and enforcement of the Solicitation of Charitable Funds Act.  To fulfill this duty, the Secretary of State provides a Charity Search feature on its website, through which members of the public can search to see if a charitable organization is properly registered to solicit in South Carolina, and review the most recent information provided in the organization's annual financial report including total revenue, total expenses, program expenses and fundraising expenses.</t>
    </r>
  </si>
  <si>
    <r>
      <rPr>
        <b/>
        <sz val="10"/>
        <color theme="1"/>
        <rFont val="Calibri Light"/>
        <family val="2"/>
        <scheme val="major"/>
      </rPr>
      <t>Suspended Charitable Organization Website Listing</t>
    </r>
    <r>
      <rPr>
        <sz val="10"/>
        <color theme="1"/>
        <rFont val="Calibri Light"/>
        <family val="2"/>
        <scheme val="major"/>
      </rPr>
      <t xml:space="preserve"> - The Secretary of State is required publish and disseminate information to the public regarding the requirements and enforcement of the Solicitation of Charitable Funds Act.  To fulfill this duty, the Secretary of State provides a listing of charitable organizations on its website that have been suspended from soliciting in the State of South Carolina for violations of the Solicitation of Charitable Funds Act. </t>
    </r>
  </si>
  <si>
    <r>
      <t>Charitable Organization Angel Announcement</t>
    </r>
    <r>
      <rPr>
        <sz val="10"/>
        <color theme="1"/>
        <rFont val="Calibri Light"/>
        <family val="2"/>
        <scheme val="major"/>
      </rPr>
      <t xml:space="preserve"> - The Secretary of State is required to publish and disseminate information to the public regarding the requirements and enforcement of the Solicitation of Charitable Funds Act.  To fulfill this duty, each year the Secretary of State names 10 charitable organizations as Angels to recognize their efficient use of donor contributions.</t>
    </r>
  </si>
  <si>
    <r>
      <rPr>
        <b/>
        <sz val="10"/>
        <color theme="1"/>
        <rFont val="Calibri Light"/>
        <family val="2"/>
        <scheme val="major"/>
      </rPr>
      <t xml:space="preserve">Solicitation of Charitable Funds Information Publication (Wise Giving and Professional Solicitor Report) </t>
    </r>
    <r>
      <rPr>
        <sz val="10"/>
        <color theme="1"/>
        <rFont val="Calibri Light"/>
        <family val="2"/>
        <scheme val="major"/>
      </rPr>
      <t xml:space="preserve"> - The Secretary of State is required to publish and disseminate information to the public regarding the requirements and enforcement of the Solicitation of Charitable Funds Act.  To fulfill this duty, the Secretary of State releases a report listing the financial information provided in all joint financial reports filed by professional solicitors in the previous calendar year, as well as a listing of current professional solicitor contracts on file.  The report includes the percentage that the professional solicitor remits to the charitable organization.  The Wise Giving and Professional Solicitor Report is released in conjunction with the Angel Announcement.</t>
    </r>
  </si>
  <si>
    <r>
      <rPr>
        <b/>
        <sz val="10"/>
        <color theme="1"/>
        <rFont val="Calibri Light"/>
        <family val="2"/>
        <scheme val="major"/>
      </rPr>
      <t>Solicitation of Charitable Funds Information Publication (Wise Charitable Giving Brochure)</t>
    </r>
    <r>
      <rPr>
        <sz val="10"/>
        <color theme="1"/>
        <rFont val="Calibri Light"/>
        <family val="2"/>
        <scheme val="major"/>
      </rPr>
      <t xml:space="preserve"> - The Secretary of State is required publish and disseminate information to the public regarding the requirements and enforcement of the Solicitation of Charitable Funds Act.  To fulfill this duty, the Secretary of State has developed and published a brochure on Wise Charitable Giving to distribute to the public.</t>
    </r>
  </si>
  <si>
    <r>
      <rPr>
        <b/>
        <sz val="10"/>
        <color theme="1"/>
        <rFont val="Calibri Light"/>
        <family val="2"/>
        <scheme val="major"/>
      </rPr>
      <t xml:space="preserve">Solicitation of Charitable Funds Information Publication (Wise Charitable Giving Public Service Announcement) </t>
    </r>
    <r>
      <rPr>
        <sz val="10"/>
        <color theme="1"/>
        <rFont val="Calibri Light"/>
        <family val="2"/>
        <scheme val="major"/>
      </rPr>
      <t>- The Secretary of State is required publish and disseminate information to the public regarding the requirements and enforcement of the Solicitation of Charitable Funds Act.  To fulfill this duty, the Secretary of State runs a public service announcement on Wise Charitable Giving on radio and television stations statewide during the holiday season.</t>
    </r>
  </si>
  <si>
    <r>
      <rPr>
        <b/>
        <sz val="10"/>
        <color theme="1"/>
        <rFont val="Calibri Light"/>
        <family val="2"/>
        <scheme val="major"/>
      </rPr>
      <t>Professional Solicitor Company Registration Application</t>
    </r>
    <r>
      <rPr>
        <sz val="10"/>
        <color theme="1"/>
        <rFont val="Calibri Light"/>
        <family val="2"/>
        <scheme val="major"/>
      </rPr>
      <t xml:space="preserve"> - Professional solicitors are required to file with the Secretary of State a registration application that discloses specific information required by statute, and that includes a professional solicitor's bond.</t>
    </r>
  </si>
  <si>
    <r>
      <t xml:space="preserve">Professional Solicitor Registration Application for Individual Employed by Company </t>
    </r>
    <r>
      <rPr>
        <sz val="10"/>
        <color theme="1"/>
        <rFont val="Calibri Light"/>
        <family val="2"/>
        <scheme val="major"/>
      </rPr>
      <t>- Individual professional solicitors that are employed by a professional solicitor company are required to file with the Secretary of State a registration application that discloses specific information required by statute.</t>
    </r>
  </si>
  <si>
    <r>
      <rPr>
        <b/>
        <sz val="10"/>
        <color theme="1"/>
        <rFont val="Calibri Light"/>
        <family val="2"/>
        <scheme val="major"/>
      </rPr>
      <t>Professional Fundraising Counsel Registration Application</t>
    </r>
    <r>
      <rPr>
        <sz val="10"/>
        <color theme="1"/>
        <rFont val="Calibri Light"/>
        <family val="2"/>
        <scheme val="major"/>
      </rPr>
      <t xml:space="preserve"> - Professional fundraising counsel are required to file with the Secretary of State a registration application that discloses specific information required by statute.</t>
    </r>
  </si>
  <si>
    <r>
      <rPr>
        <b/>
        <sz val="10"/>
        <color theme="1"/>
        <rFont val="Calibri Light"/>
        <family val="2"/>
        <scheme val="major"/>
      </rPr>
      <t>Commercial Co-venturer Registration Application Filing</t>
    </r>
    <r>
      <rPr>
        <sz val="10"/>
        <color theme="1"/>
        <rFont val="Calibri Light"/>
        <family val="2"/>
        <scheme val="major"/>
      </rPr>
      <t xml:space="preserve"> - Commercial co-venturers are required to file with the Secretary of State a registration application that discloses specific information required by statute.</t>
    </r>
  </si>
  <si>
    <r>
      <rPr>
        <b/>
        <sz val="10"/>
        <color theme="1"/>
        <rFont val="Calibri Light"/>
        <family val="2"/>
        <scheme val="major"/>
      </rPr>
      <t>Solicitation of Charitable Funds Act Notice of Violation</t>
    </r>
    <r>
      <rPr>
        <sz val="10"/>
        <color theme="1"/>
        <rFont val="Calibri Light"/>
        <family val="2"/>
        <scheme val="major"/>
      </rPr>
      <t xml:space="preserve"> - The Secretary of State must send notices via certified mail to charitable organizations, professional solicitors, professional fundraising counsel, and commercial co-venturers for violations of the Solicitation of Charitable Funds Act.</t>
    </r>
  </si>
  <si>
    <r>
      <rPr>
        <b/>
        <sz val="10"/>
        <color theme="1"/>
        <rFont val="Calibri Light"/>
        <family val="2"/>
        <scheme val="major"/>
      </rPr>
      <t>Solicitation of Charitable Funds Act Notice of Administrative Fine</t>
    </r>
    <r>
      <rPr>
        <sz val="10"/>
        <color theme="1"/>
        <rFont val="Calibri Light"/>
        <family val="2"/>
        <scheme val="major"/>
      </rPr>
      <t xml:space="preserve"> - The Secretary of State may assess administrative fines of up to $2,000.00 per violation of the Solicitation of Charitable Funds Act, and notify the customer of the imposition of fine via certified mail.</t>
    </r>
  </si>
  <si>
    <r>
      <rPr>
        <b/>
        <sz val="10"/>
        <color theme="1"/>
        <rFont val="Calibri Light"/>
        <family val="2"/>
        <scheme val="major"/>
      </rPr>
      <t>Solicitation of Charitable Funds Act Filing Rejection</t>
    </r>
    <r>
      <rPr>
        <sz val="10"/>
        <color theme="1"/>
        <rFont val="Calibri Light"/>
        <family val="2"/>
        <scheme val="major"/>
      </rPr>
      <t xml:space="preserve"> - The Secretary of State may reject any registration application, statement, report, or other information filed by a charitable organization, professional solicitor, professional fundraising counsel, or commercial co-venturer that contains false or misleading statements.  The Secretary of State also rejects registration forms, applications for registration exemption, and financial reports that do not include the information required under the Solicitation of Charitable Funds Act.</t>
    </r>
  </si>
  <si>
    <r>
      <rPr>
        <b/>
        <sz val="10"/>
        <color theme="1"/>
        <rFont val="Calibri Light"/>
        <family val="2"/>
        <scheme val="major"/>
      </rPr>
      <t>Solicitation of Charitable Funds Act Notice of Suspension</t>
    </r>
    <r>
      <rPr>
        <sz val="10"/>
        <color theme="1"/>
        <rFont val="Calibri Light"/>
        <family val="2"/>
        <scheme val="major"/>
      </rPr>
      <t xml:space="preserve"> - The Secretary of State may suspend the registration of a charitable organization or professional fundraiser that has failed to pay an administrative fine or request an evidentiary hearing within 30 days of receipt of the certified notice of fine.</t>
    </r>
  </si>
  <si>
    <r>
      <rPr>
        <b/>
        <sz val="10"/>
        <color theme="1"/>
        <rFont val="Calibri Light"/>
        <family val="2"/>
        <scheme val="major"/>
      </rPr>
      <t>Nonprofit Raffle Training and Education Webinar</t>
    </r>
    <r>
      <rPr>
        <sz val="10"/>
        <color theme="1"/>
        <rFont val="Calibri Light"/>
        <family val="2"/>
        <scheme val="major"/>
      </rPr>
      <t xml:space="preserve"> - In order to provide information to nonprofit organizations and the general public regarding requirements for nonprofit raffles, the Secretary of State provides a raffles webinar on its website.</t>
    </r>
  </si>
  <si>
    <r>
      <rPr>
        <b/>
        <sz val="10"/>
        <color theme="1"/>
        <rFont val="Calibri Light"/>
        <family val="2"/>
        <scheme val="major"/>
      </rPr>
      <t>Nonprofit Raffle Education (Brochure)</t>
    </r>
    <r>
      <rPr>
        <sz val="10"/>
        <color theme="1"/>
        <rFont val="Calibri Light"/>
        <family val="2"/>
        <scheme val="major"/>
      </rPr>
      <t xml:space="preserve"> - In order to provide information to nonprofit organizations and the general public regarding requirements for nonprofit raffles, the Secretary of State has developed, published, and distributed an educational brochure on nonprofit raffles. </t>
    </r>
  </si>
  <si>
    <r>
      <rPr>
        <b/>
        <sz val="10"/>
        <color theme="1"/>
        <rFont val="Calibri Light"/>
        <family val="2"/>
        <scheme val="major"/>
      </rPr>
      <t>Nonprofit Raffle Annual Registration Form</t>
    </r>
    <r>
      <rPr>
        <sz val="10"/>
        <color theme="1"/>
        <rFont val="Calibri Light"/>
        <family val="2"/>
        <scheme val="major"/>
      </rPr>
      <t xml:space="preserve"> - Nonprofit organizations that intend to conduct raffles that are not exempt under Section 33-57-120(B) are required to file an annual raffle registration form with the Secretary of State.</t>
    </r>
  </si>
  <si>
    <r>
      <rPr>
        <b/>
        <sz val="10"/>
        <color theme="1"/>
        <rFont val="Calibri Light"/>
        <family val="2"/>
        <scheme val="major"/>
      </rPr>
      <t>Nonprofit Raffle Filing Rejection</t>
    </r>
    <r>
      <rPr>
        <sz val="10"/>
        <color theme="1"/>
        <rFont val="Calibri Light"/>
        <family val="2"/>
        <scheme val="major"/>
      </rPr>
      <t xml:space="preserve"> - The Secretary of State may reject raffle registration forms and raffle financial reports that do not meet the requirements of Chapter 57, Title 33 (Nonprofit Raffles for Charitable Purposes) or include the specific information required under Section 33-57-120 and Section 33-57-150.</t>
    </r>
  </si>
  <si>
    <r>
      <rPr>
        <b/>
        <sz val="10"/>
        <color theme="1"/>
        <rFont val="Calibri Light"/>
        <family val="2"/>
        <scheme val="major"/>
      </rPr>
      <t>Nonprofit Raffle Annual Financial Report</t>
    </r>
    <r>
      <rPr>
        <sz val="10"/>
        <color theme="1"/>
        <rFont val="Calibri Light"/>
        <family val="2"/>
        <scheme val="major"/>
      </rPr>
      <t xml:space="preserve">  - Nonprofit organizations that conduct raffles that are not exempt under Section 33-57-120(B) are required to file an annual financial report that contains itemized information for each non-exempt raffle held during the fiscal year. </t>
    </r>
  </si>
  <si>
    <r>
      <rPr>
        <b/>
        <sz val="10"/>
        <color theme="1"/>
        <rFont val="Calibri Light"/>
        <family val="2"/>
        <scheme val="major"/>
      </rPr>
      <t>Investigations of Nonprofit Raffles</t>
    </r>
    <r>
      <rPr>
        <sz val="10"/>
        <color theme="1"/>
        <rFont val="Calibri Light"/>
        <family val="2"/>
        <scheme val="major"/>
      </rPr>
      <t xml:space="preserve"> - The Secretary of State may investigate nonprofit organizations to determine if they have violated the provisions of Chapter 57, Title 33 (Nonprofit Raffles for Charitable Purposes), or have filed false information with the Division of Public Charities.  Investigations may result from complaints received from the public, law enforcement, other state or federal agencies including charity regulators; and media inquiries and reports.</t>
    </r>
  </si>
  <si>
    <r>
      <rPr>
        <b/>
        <sz val="10"/>
        <color theme="1"/>
        <rFont val="Calibri Light"/>
        <family val="2"/>
        <scheme val="major"/>
      </rPr>
      <t>Investigative Subpoenas</t>
    </r>
    <r>
      <rPr>
        <sz val="10"/>
        <color theme="1"/>
        <rFont val="Calibri Light"/>
        <family val="2"/>
        <scheme val="major"/>
      </rPr>
      <t xml:space="preserve"> - The Secretary of State may subpoena or audit persons and organizations and require the production of documents to aid in the investigation of alleged violations of Chapter 57, Title 33 (Nonprofit Raffles for Charitable Purposes).</t>
    </r>
  </si>
  <si>
    <r>
      <rPr>
        <b/>
        <sz val="10"/>
        <color theme="1"/>
        <rFont val="Calibri Light"/>
        <family val="2"/>
        <scheme val="major"/>
      </rPr>
      <t xml:space="preserve">Petition for Injunctive Relief </t>
    </r>
    <r>
      <rPr>
        <sz val="10"/>
        <color theme="1"/>
        <rFont val="Calibri Light"/>
        <family val="2"/>
        <scheme val="major"/>
      </rPr>
      <t>- The Secretary of State may bring an action before the Administrative Law Court to enjoin a nonprofit organization or other person from violating Chapter 57, Title 33 (Nonprofit Raffles for Charitable Purposes), or against a nonprofit organization or other person who has been suspended for failure to pay an administrative fine.</t>
    </r>
  </si>
  <si>
    <r>
      <rPr>
        <b/>
        <sz val="10"/>
        <color theme="1"/>
        <rFont val="Calibri Light"/>
        <family val="2"/>
        <scheme val="major"/>
      </rPr>
      <t xml:space="preserve">Nonprofit Raffle Notice of Administrative Fine </t>
    </r>
    <r>
      <rPr>
        <sz val="10"/>
        <color theme="1"/>
        <rFont val="Calibri Light"/>
        <family val="2"/>
        <scheme val="major"/>
      </rPr>
      <t>- The Secretary of State may assess administrative fines of up to $500.00 per violation of Chapter 57, Title 33 (Nonprofit Raffles for Charitable Purposes), or up to $2,000.00 per violation for late raffle financial reports.  The Secretary of State must notify the customer of the imposition of fine via certified mail.</t>
    </r>
  </si>
  <si>
    <r>
      <rPr>
        <b/>
        <sz val="10"/>
        <color theme="1"/>
        <rFont val="Calibri Light"/>
        <family val="2"/>
        <scheme val="major"/>
      </rPr>
      <t>Appeal of Administrative Action</t>
    </r>
    <r>
      <rPr>
        <sz val="10"/>
        <color theme="1"/>
        <rFont val="Calibri Light"/>
        <family val="2"/>
        <scheme val="major"/>
      </rPr>
      <t xml:space="preserve"> - A person who has been assessed an administrative fine under Chapter 57, Title 33 (Nonprofit Raffles for Charitable Purposes), or has had their registration suspended or rejected, may file an appeal with the Administrative Law Court within 30 days of receipt of the certified notice.</t>
    </r>
  </si>
  <si>
    <r>
      <rPr>
        <b/>
        <sz val="10"/>
        <color theme="1"/>
        <rFont val="Calibri Light"/>
        <family val="2"/>
        <scheme val="major"/>
      </rPr>
      <t>Nonprofit Raffle Notice of Suspension</t>
    </r>
    <r>
      <rPr>
        <sz val="10"/>
        <color theme="1"/>
        <rFont val="Calibri Light"/>
        <family val="2"/>
        <scheme val="major"/>
      </rPr>
      <t xml:space="preserve"> - The Secretary of State may suspend the registration of a nonprofit organization that has failed to pay an administrative fine or request an evidentiary hearing within 30 days of receipt of the certified notice of fine.</t>
    </r>
  </si>
  <si>
    <r>
      <rPr>
        <b/>
        <sz val="10"/>
        <rFont val="Calibri Light"/>
        <family val="2"/>
        <scheme val="major"/>
      </rPr>
      <t>UCC-1 Financing Statement Filings</t>
    </r>
    <r>
      <rPr>
        <sz val="10"/>
        <rFont val="Calibri Light"/>
        <family val="2"/>
        <scheme val="major"/>
      </rPr>
      <t xml:space="preserve"> - A secured party may file a notice of a security interest with the Secretary of State by filing a UCC-1 Financing Statement.</t>
    </r>
  </si>
  <si>
    <r>
      <t>UCC-3 Amendment Filings</t>
    </r>
    <r>
      <rPr>
        <sz val="10"/>
        <rFont val="Calibri Light"/>
        <family val="2"/>
        <scheme val="major"/>
      </rPr>
      <t xml:space="preserve"> - A person may file a UCC-3 Amendment with the Secretary of State tracking changes to a UCC-1 to continue a financing statement, to amend a financing statement, to terminate a financing statement, or assign a security interest.</t>
    </r>
  </si>
  <si>
    <r>
      <rPr>
        <b/>
        <sz val="10"/>
        <rFont val="Calibri Light"/>
        <family val="2"/>
        <scheme val="major"/>
      </rPr>
      <t>UCC Filing Rejection</t>
    </r>
    <r>
      <rPr>
        <sz val="10"/>
        <rFont val="Calibri Light"/>
        <family val="2"/>
        <scheme val="major"/>
      </rPr>
      <t xml:space="preserve"> - The Secretary of State may reject a filing under Chapter 9 of Title 36 (Commercial Code - Secured Transactions) if it does not contain the statutorily required information, or the Secretary of State determines that it has been filed for an improper purpose, the filing is not within the scope of Chapter 9, or the secured party and debtor are the same.</t>
    </r>
  </si>
  <si>
    <r>
      <rPr>
        <b/>
        <sz val="10"/>
        <rFont val="Calibri Light"/>
        <family val="2"/>
        <scheme val="major"/>
      </rPr>
      <t>UCC-5 Information Statement Filings</t>
    </r>
    <r>
      <rPr>
        <sz val="10"/>
        <rFont val="Calibri Light"/>
        <family val="2"/>
        <scheme val="major"/>
      </rPr>
      <t xml:space="preserve"> - A person may file a UCC-5 Information Statement with the Secretary of State to demonstrate that a filing was inaccurate or wrongfully filed.</t>
    </r>
  </si>
  <si>
    <r>
      <rPr>
        <b/>
        <sz val="10"/>
        <rFont val="Calibri Light"/>
        <family val="2"/>
        <scheme val="major"/>
      </rPr>
      <t>Discount Medical Plan Organization Registered Agent Designation</t>
    </r>
    <r>
      <rPr>
        <sz val="10"/>
        <rFont val="Calibri Light"/>
        <family val="2"/>
        <scheme val="major"/>
      </rPr>
      <t xml:space="preserve"> - Discount medical plan organizations or marketers that sell, market, promote, advertise, or distribute a discount medical plan that is not insurance must designate a South Carolina resident as registered agent, and register the agent with the Secretary of State.</t>
    </r>
  </si>
  <si>
    <r>
      <rPr>
        <b/>
        <sz val="10"/>
        <rFont val="Calibri Light"/>
        <family val="2"/>
        <scheme val="major"/>
      </rPr>
      <t>Trademark and Service Mark Registration Application</t>
    </r>
    <r>
      <rPr>
        <sz val="10"/>
        <rFont val="Calibri Light"/>
        <family val="2"/>
        <scheme val="major"/>
      </rPr>
      <t xml:space="preserve"> - The Secretary of State examines trademark and service mark applications and registers trademarks and service marks for use in South Carolina.</t>
    </r>
  </si>
  <si>
    <r>
      <rPr>
        <b/>
        <sz val="10"/>
        <rFont val="Calibri Light"/>
        <family val="2"/>
        <scheme val="major"/>
      </rPr>
      <t>Trademark and Service Mark Registration Application, Renewal, or Assignment Rejection</t>
    </r>
    <r>
      <rPr>
        <sz val="10"/>
        <rFont val="Calibri Light"/>
        <family val="2"/>
        <scheme val="major"/>
      </rPr>
      <t xml:space="preserve"> - The Secretary of State may reject any trademark or service mark application that does not meet the statutory requirements for registration.</t>
    </r>
  </si>
  <si>
    <r>
      <rPr>
        <b/>
        <sz val="10"/>
        <rFont val="Calibri Light"/>
        <family val="2"/>
        <scheme val="major"/>
      </rPr>
      <t>Trademark and Service Mark Registration Renewal</t>
    </r>
    <r>
      <rPr>
        <sz val="10"/>
        <rFont val="Calibri Light"/>
        <family val="2"/>
        <scheme val="major"/>
      </rPr>
      <t xml:space="preserve"> - The owner of a mark may renew its trademark or service mark registration for an additional five years by filing a renewal application with the Secretary of State.</t>
    </r>
  </si>
  <si>
    <r>
      <rPr>
        <b/>
        <sz val="10"/>
        <rFont val="Calibri Light"/>
        <family val="2"/>
        <scheme val="major"/>
      </rPr>
      <t>Trademark and Service Mark Registration Assignment</t>
    </r>
    <r>
      <rPr>
        <sz val="10"/>
        <rFont val="Calibri Light"/>
        <family val="2"/>
        <scheme val="major"/>
      </rPr>
      <t xml:space="preserve"> - The owner of a trademark or service mark may assign registration of the mark to another person by filing an assignment with the Secretary of State.</t>
    </r>
  </si>
  <si>
    <r>
      <rPr>
        <b/>
        <sz val="10"/>
        <rFont val="Calibri Light"/>
        <family val="2"/>
        <scheme val="major"/>
      </rPr>
      <t xml:space="preserve">Active Trademark and Service Mark List on Website </t>
    </r>
    <r>
      <rPr>
        <sz val="10"/>
        <rFont val="Calibri Light"/>
        <family val="2"/>
        <scheme val="major"/>
      </rPr>
      <t>- The Secretary of State provides a listing of all current trademarks and service marks on its website that is updated daily.  This allows customers to determine whether the mark they would like to register is currently in use or similar to a mark that is already registered.</t>
    </r>
  </si>
  <si>
    <r>
      <t xml:space="preserve">Investigations of Distribution, Trafficking, and Production of Counterfeit Marks </t>
    </r>
    <r>
      <rPr>
        <sz val="10"/>
        <rFont val="Calibri Light"/>
        <family val="2"/>
        <scheme val="major"/>
      </rPr>
      <t>- The Secretary of State independently investigates and assists law enforcement in investigations of illegal distribution, trafficking, and production of counterfeit marks, as well as refers evidence to solicitors and the Department of Revenue for prosecution.</t>
    </r>
  </si>
  <si>
    <r>
      <rPr>
        <b/>
        <sz val="10"/>
        <rFont val="Calibri Light"/>
        <family val="2"/>
        <scheme val="major"/>
      </rPr>
      <t>Sellers of Business Opportunities Registration Application</t>
    </r>
    <r>
      <rPr>
        <sz val="10"/>
        <rFont val="Calibri Light"/>
        <family val="2"/>
        <scheme val="major"/>
      </rPr>
      <t xml:space="preserve"> - Sellers of business opportunities are required to file disclosure statements and a copy of surety bond or notice of trust account with the Secretary of State, after which the Secretary of State will issue the seller a registration number.</t>
    </r>
  </si>
  <si>
    <r>
      <rPr>
        <b/>
        <sz val="10"/>
        <rFont val="Calibri Light"/>
        <family val="2"/>
        <scheme val="major"/>
      </rPr>
      <t>Sellers of Business Opportunities Registration Renewal</t>
    </r>
    <r>
      <rPr>
        <sz val="10"/>
        <rFont val="Calibri Light"/>
        <family val="2"/>
        <scheme val="major"/>
      </rPr>
      <t xml:space="preserve"> - Sellers of business opportunities are required to renew their registration with the Secretary of State every 24 months.</t>
    </r>
  </si>
  <si>
    <r>
      <rPr>
        <b/>
        <sz val="10"/>
        <rFont val="Calibri Light"/>
        <family val="2"/>
        <scheme val="major"/>
      </rPr>
      <t>Non-Resident Prescription Drug Distributor Registered Agent Designation</t>
    </r>
    <r>
      <rPr>
        <sz val="10"/>
        <rFont val="Calibri Light"/>
        <family val="2"/>
        <scheme val="major"/>
      </rPr>
      <t xml:space="preserve"> - Non-resident prescription drug distributors must designate a registered agent for service of process with the Secretary of State.</t>
    </r>
  </si>
  <si>
    <r>
      <rPr>
        <b/>
        <sz val="10"/>
        <rFont val="Calibri Light"/>
        <family val="2"/>
        <scheme val="major"/>
      </rPr>
      <t>Private Personnel Placement Service License Issuance</t>
    </r>
    <r>
      <rPr>
        <sz val="10"/>
        <rFont val="Calibri Light"/>
        <family val="2"/>
        <scheme val="major"/>
      </rPr>
      <t xml:space="preserve"> - The Secretary of State licenses private personnel placement services operating in South Carolina.  The applicant must meet statutory requirements in order for its license application to be approved.</t>
    </r>
  </si>
  <si>
    <r>
      <rPr>
        <b/>
        <sz val="10"/>
        <rFont val="Calibri Light"/>
        <family val="2"/>
        <scheme val="major"/>
      </rPr>
      <t>Private Personnel Placement Service License Renewal</t>
    </r>
    <r>
      <rPr>
        <sz val="10"/>
        <rFont val="Calibri Light"/>
        <family val="2"/>
        <scheme val="major"/>
      </rPr>
      <t xml:space="preserve"> - An employment agency license must be renewed every 24 months.  </t>
    </r>
  </si>
  <si>
    <r>
      <rPr>
        <b/>
        <sz val="10"/>
        <rFont val="Calibri Light"/>
        <family val="2"/>
        <scheme val="major"/>
      </rPr>
      <t>Private Personnel Placement Service License Revocation</t>
    </r>
    <r>
      <rPr>
        <sz val="10"/>
        <rFont val="Calibri Light"/>
        <family val="2"/>
        <scheme val="major"/>
      </rPr>
      <t xml:space="preserve"> - The Secretary of State may revoke licenses of employment agencies under certain circumstances.</t>
    </r>
  </si>
  <si>
    <r>
      <rPr>
        <b/>
        <sz val="10"/>
        <rFont val="Calibri Light"/>
        <family val="2"/>
        <scheme val="major"/>
      </rPr>
      <t>Payroll Report</t>
    </r>
    <r>
      <rPr>
        <sz val="10"/>
        <rFont val="Calibri Light"/>
        <family val="2"/>
        <scheme val="major"/>
      </rPr>
      <t xml:space="preserve"> - As a state agency, the Secretary of State's Office must provide an annual reports of the agency's gross payroll and number of employees to the State Accident Fund in order to determine premiums for workers' compensation.</t>
    </r>
  </si>
  <si>
    <r>
      <rPr>
        <b/>
        <sz val="10"/>
        <rFont val="Calibri Light"/>
        <family val="2"/>
        <scheme val="major"/>
      </rPr>
      <t>Livestock Brands and Earmarks Registration Application</t>
    </r>
    <r>
      <rPr>
        <sz val="10"/>
        <rFont val="Calibri Light"/>
        <family val="2"/>
        <scheme val="major"/>
      </rPr>
      <t xml:space="preserve"> - The Secretary of State examines and files applications for registration of livestock brands in South Carolina.</t>
    </r>
  </si>
  <si>
    <r>
      <rPr>
        <b/>
        <sz val="10"/>
        <rFont val="Calibri Light"/>
        <family val="2"/>
        <scheme val="major"/>
      </rPr>
      <t>Livestock Brands and Earmarks Registration Application Rejection</t>
    </r>
    <r>
      <rPr>
        <sz val="10"/>
        <rFont val="Calibri Light"/>
        <family val="2"/>
        <scheme val="major"/>
      </rPr>
      <t xml:space="preserve"> - The Secretary of State may reject any livestock brand or earmark application that does not meet the statutory requirements for registration.</t>
    </r>
  </si>
  <si>
    <r>
      <rPr>
        <b/>
        <sz val="10"/>
        <rFont val="Calibri Light"/>
        <family val="2"/>
        <scheme val="major"/>
      </rPr>
      <t>Certificate of Cable Franchise Authority Application Notice to Local Governments</t>
    </r>
    <r>
      <rPr>
        <sz val="10"/>
        <rFont val="Calibri Light"/>
        <family val="2"/>
        <scheme val="major"/>
      </rPr>
      <t xml:space="preserve"> - Upon receipt of an application or amended application for a certificate of cable franchise authority, the Secretary of State notifies affected municipalities and/or counties of the application within five days, requesting the franchise fee rate, number of access channels under the franchise agreement, and whether the municipalities and/or counties consent.</t>
    </r>
  </si>
  <si>
    <r>
      <rPr>
        <b/>
        <sz val="10"/>
        <rFont val="Calibri Light"/>
        <family val="2"/>
        <scheme val="major"/>
      </rPr>
      <t>Certificate of Cable Franchise Authority Issuance</t>
    </r>
    <r>
      <rPr>
        <sz val="10"/>
        <rFont val="Calibri Light"/>
        <family val="2"/>
        <scheme val="major"/>
      </rPr>
      <t xml:space="preserve"> - Within 80 days from the Secretary of State's request to the affected municipalities and/or counties, the Secretary of State issues a certificate of franchise authority.</t>
    </r>
  </si>
  <si>
    <r>
      <rPr>
        <b/>
        <sz val="10"/>
        <rFont val="Calibri Light"/>
        <family val="2"/>
        <scheme val="major"/>
      </rPr>
      <t>Certificate of Cable Franchise Authority Termination by Cable Provider</t>
    </r>
    <r>
      <rPr>
        <sz val="10"/>
        <rFont val="Calibri Light"/>
        <family val="2"/>
        <scheme val="major"/>
      </rPr>
      <t xml:space="preserve"> - A cable services provider may terminate its certificate of franchise authority issued by the Secretary of State by submitting written notice to the Secretary of State and affected municipalities and counties.</t>
    </r>
  </si>
  <si>
    <r>
      <rPr>
        <b/>
        <sz val="10"/>
        <rFont val="Calibri Light"/>
        <family val="2"/>
        <scheme val="major"/>
      </rPr>
      <t>Certificate of Cable Franchise Authority Notice of Transfer</t>
    </r>
    <r>
      <rPr>
        <sz val="10"/>
        <rFont val="Calibri Light"/>
        <family val="2"/>
        <scheme val="major"/>
      </rPr>
      <t xml:space="preserve"> - Notices of transfer must be filed with the Secretary of State and affected municipalities within 10 days of completion of the transfer. The Secretary of State then sends out a notice of the application with a copy of the transfer notice to the municipalities, giving them 65 days to respond to the notice of transfer.  </t>
    </r>
  </si>
  <si>
    <r>
      <rPr>
        <b/>
        <sz val="10"/>
        <rFont val="Calibri Light"/>
        <family val="2"/>
        <scheme val="major"/>
      </rPr>
      <t>Certificate of Cable Franchise Authority Publication</t>
    </r>
    <r>
      <rPr>
        <sz val="10"/>
        <rFont val="Calibri Light"/>
        <family val="2"/>
        <scheme val="major"/>
      </rPr>
      <t xml:space="preserve"> - The Secretary of State keeps a public record of certificates applied for and posts on the agency's website information relating to any certificate of franchise authority issued.</t>
    </r>
  </si>
  <si>
    <r>
      <rPr>
        <b/>
        <sz val="10"/>
        <rFont val="Calibri Light"/>
        <family val="2"/>
        <scheme val="major"/>
      </rPr>
      <t>Termination of County or Municipal Certificate of Cable Franchise Authority</t>
    </r>
    <r>
      <rPr>
        <sz val="10"/>
        <rFont val="Calibri Light"/>
        <family val="2"/>
        <scheme val="major"/>
      </rPr>
      <t xml:space="preserve"> - A holder of a certificate of cable franchise authority issued by a county or municipality who wishes to instead offer services under a state-issued certificate of franchise authority, must file a termination statement with the Secretary and submit copies to the affected municipalities and counties. Termination of existing franchises is effective immediately upon issuance of a certificate of franchising authority by the Secretary of State according to the procedures outlined in Section 58-12-310 (Application for certificate; procedure).</t>
    </r>
  </si>
  <si>
    <r>
      <rPr>
        <b/>
        <sz val="10"/>
        <rFont val="Calibri Light"/>
        <family val="2"/>
        <scheme val="major"/>
      </rPr>
      <t>Amendment of Charter for Railroad, Street Railway, Steamboat, or Canal Business</t>
    </r>
    <r>
      <rPr>
        <sz val="10"/>
        <rFont val="Calibri Light"/>
        <family val="2"/>
        <scheme val="major"/>
      </rPr>
      <t xml:space="preserve"> - Any corporation organized under the provisions of this article or chartered by the General Assembly prior to February 28, 1899 may have its charter amended by the Secretary of State, by filing with the Secretary of State a written declaration showing the desired changes in its charter and paying a fee of $5.00 to cover the issuance, filing, and indexing of the amended charter. After notice as the Secretary of State may prescribe, the Secretary issues a certificate to the corporation as supplement to its charter, which is filed and recorded as charters are required to be under Section 58-15-100 (Recordation and filing of charter and other documents) with the changes, additions, or alterations sought. Any railroad, steamboat, street railway, or canal company wanting to increase or decrease its capital stock must have a stockholders’ meeting and a resolution with any proposed changes or amendments adopted attached with the petition to amend filed with the Secretary of State.</t>
    </r>
  </si>
  <si>
    <r>
      <rPr>
        <b/>
        <sz val="10"/>
        <rFont val="Calibri Light"/>
        <family val="2"/>
        <scheme val="major"/>
      </rPr>
      <t>Formation of Company to Own and Maintain Railroad Filing and Certificate</t>
    </r>
    <r>
      <rPr>
        <sz val="10"/>
        <rFont val="Calibri Light"/>
        <family val="2"/>
        <scheme val="major"/>
      </rPr>
      <t xml:space="preserve"> - In the sale of a railroad wholly or partially in South Carolina, a corporation may be formed for the purpose of owning and maintaining the railroad, by filing in the Secretary of State’s Office a certificate with the name and style of the corporation, number of directors, names of directors and period of services not to exceed one year, amount of capital stock of the corporation, and number of shares into which it will be divided. </t>
    </r>
  </si>
  <si>
    <r>
      <rPr>
        <b/>
        <sz val="10"/>
        <color theme="1"/>
        <rFont val="Calibri Light"/>
        <family val="2"/>
        <scheme val="major"/>
      </rPr>
      <t>Referral of Disclosure Violations to Attorney General</t>
    </r>
    <r>
      <rPr>
        <sz val="10"/>
        <color theme="1"/>
        <rFont val="Calibri Light"/>
        <family val="2"/>
        <scheme val="major"/>
      </rPr>
      <t xml:space="preserve"> - The Secretary of State shall refer to the Attorney General for investigation any persons who have violated Section 33-56-90 (Disclosures to solicited parties; penalties) of the Solicitation of Charitable Funds Act and have been fined $10,000 or more.</t>
    </r>
  </si>
  <si>
    <r>
      <rPr>
        <b/>
        <sz val="10"/>
        <color theme="1"/>
        <rFont val="Calibri Light"/>
        <family val="2"/>
        <scheme val="major"/>
      </rPr>
      <t>Referral of Misrepresentation Violations to Attorney General</t>
    </r>
    <r>
      <rPr>
        <sz val="10"/>
        <color theme="1"/>
        <rFont val="Calibri Light"/>
        <family val="2"/>
        <scheme val="major"/>
      </rPr>
      <t xml:space="preserve"> - The Secretary of State shall refer to the Attorney General for investigation any persons who have violated Section 33-56-120 (Misrepresentations prohibited) of the Solicitation of Charitable Funds Act and have been fined $10,000 or more.</t>
    </r>
  </si>
  <si>
    <r>
      <rPr>
        <b/>
        <sz val="10"/>
        <rFont val="Calibri Light"/>
        <family val="2"/>
        <scheme val="major"/>
      </rPr>
      <t>Laws (Legislative Acts)</t>
    </r>
    <r>
      <rPr>
        <sz val="10"/>
        <rFont val="Calibri Light"/>
        <family val="2"/>
        <scheme val="major"/>
      </rPr>
      <t xml:space="preserve"> - Legislative Acts received in the Secretary of State's Office are date stamped with the Secretary of State's name and embossed with the state seal.</t>
    </r>
  </si>
  <si>
    <r>
      <rPr>
        <b/>
        <sz val="10"/>
        <rFont val="Calibri Light"/>
        <family val="2"/>
        <scheme val="major"/>
      </rPr>
      <t>Writ of Election Related to Legislators</t>
    </r>
    <r>
      <rPr>
        <sz val="10"/>
        <rFont val="Calibri Light"/>
        <family val="2"/>
        <scheme val="major"/>
      </rPr>
      <t xml:space="preserve"> - When members of the General Assembly resign, die, or depart the state, a Writ of Election is issued by the President of the Senate or Speaker of the House and forwarded to the Secretary of State's Office. The Secretary of State signs the Writ of Election, stamps the writ, and forwards a copy to the legislature.</t>
    </r>
  </si>
  <si>
    <r>
      <rPr>
        <b/>
        <sz val="10"/>
        <rFont val="Calibri Light"/>
        <family val="2"/>
        <scheme val="major"/>
      </rPr>
      <t>Congressional Certificate of Election</t>
    </r>
    <r>
      <rPr>
        <sz val="10"/>
        <rFont val="Calibri Light"/>
        <family val="2"/>
        <scheme val="major"/>
      </rPr>
      <t xml:space="preserve"> - Upon election of members of Congress, the Secretary of State mails a certificate of election to the elected officials, the United States House of Representatives, and the United States Senate.</t>
    </r>
  </si>
  <si>
    <r>
      <rPr>
        <b/>
        <sz val="10"/>
        <color theme="1"/>
        <rFont val="Calibri Light"/>
        <family val="2"/>
        <scheme val="major"/>
      </rPr>
      <t>Political Party Decertification</t>
    </r>
    <r>
      <rPr>
        <sz val="10"/>
        <color theme="1"/>
        <rFont val="Calibri Light"/>
        <family val="2"/>
        <scheme val="major"/>
      </rPr>
      <t xml:space="preserve"> - If the State Election Commission decertifies a political party and the notice of decertification is returned as undeliverable by the postal service, the notice must be placed on file with the State Election Commission and the Secretary of State.</t>
    </r>
  </si>
  <si>
    <t>The number of customers served represents the number of unique pageviews of the Qualified Business Report on the agency's website in FY 2017-18.</t>
  </si>
  <si>
    <t>The agency listed the number of customers served in FY 2017-18 as "unknown" because it is unable to determine at this time how many persons viewed the webinar in FY 2017-18.  According to YouTube, there have been 379 views of the webinar through its website since the webinar was posted on April 3, 2015.</t>
  </si>
  <si>
    <t>To provide a method for decertifying political parties failing to meet criteria for certification by the State Election Commission.</t>
  </si>
  <si>
    <t>Elected Officials; Appointed Officials</t>
  </si>
  <si>
    <t>General Public; Elected Officials; Appointed Officials</t>
  </si>
  <si>
    <t>Customers who have paid for services from the Secretary of State's Office and whose checks were returned due to insufficient funds</t>
  </si>
  <si>
    <t>Special Purpose Districts; Counties; Municipalities; General Public</t>
  </si>
  <si>
    <t>President of the United States Senate; Archivist of the United States; Federal judge of district where electors meet</t>
  </si>
  <si>
    <t>Qualified Businesses</t>
  </si>
  <si>
    <t>Aeronautics Commission; Agriculture Commission; State Board of Education</t>
  </si>
  <si>
    <t>Notary Public Applicants</t>
  </si>
  <si>
    <t xml:space="preserve">General Public; Law Enforcement </t>
  </si>
  <si>
    <t>Department of Administration; Executive Budget Office</t>
  </si>
  <si>
    <t>Railroad Companies; Courts</t>
  </si>
  <si>
    <t>Business Corporations; Limited Liability Companies</t>
  </si>
  <si>
    <t>Charitable Organizations; Professional Solicitors; Professional Fundraising Counsel; Commercial Co-venturers; Other persons who have violated the Solicitation of Charitable Funds Act</t>
  </si>
  <si>
    <t>Charitable Organizations; Professional Fundraisers; Other persons providing services to organization engaged in the solicitation of charitable contributions such as banks, PayPal, and other entities</t>
  </si>
  <si>
    <t>Individual Professional Solicitors employed by Professional Solicitor Companies</t>
  </si>
  <si>
    <t>Charitable Organizations; Professional Solicitors; Professional Fundraising Counsel; Commercial Co-venturers; Other persons who have been assessed an administrative fine under the Solicitation of Charitable Funds Act, or who have had their registration suspended or rejected</t>
  </si>
  <si>
    <t>Other State and Federal Agencies; General Public; Charitable Organizations; Professional Solicitors; Professional Fundraising Counsel; Commercial Co-venturers</t>
  </si>
  <si>
    <t>Nonprofit Organizations; Persons operating raffles for charitable purposes</t>
  </si>
  <si>
    <t>Nonprofit Organizations; Other persons who have been assessed an administrative fine under Chapter 57, Title 33, or who have had their raffle registration suspended, revoked or rejected</t>
  </si>
  <si>
    <t>Persons seeking to register a trademark or service mark</t>
  </si>
  <si>
    <t xml:space="preserve">Persons seeking to register a trademark or service mark  </t>
  </si>
  <si>
    <t>Owners of previously-registered trademarks or service marks</t>
  </si>
  <si>
    <t>Owners of registered trademarks and service marks; Persons receiving assignment of the marks</t>
  </si>
  <si>
    <t>Persons seeking to register a trademark or service mark; General Public</t>
  </si>
  <si>
    <t>Petitioners for Formation of Railroad Company; Petitioners for Formation of Street Railway Company; Petitioners for Formation of Steamboat Company; Petitioners for Formation of Canal Company</t>
  </si>
  <si>
    <t>Railroad Companies; Street Railway Companies; Steamboat Companies; Canal Companies</t>
  </si>
  <si>
    <t>General Public; Businesses; Charitable Organizations; Professional Fundraisers; Government Officials; Boards and Commissions; Notaries Public</t>
  </si>
  <si>
    <t>Notification to the circuit court judge of the county where supposedly escheated lands are located</t>
  </si>
  <si>
    <t>Recording of the verdict regarding escheatment of land</t>
  </si>
  <si>
    <t>Rental of escheated lands</t>
  </si>
  <si>
    <t>Advertisement and disposal of escheated land, in whole or divided into parts</t>
  </si>
  <si>
    <t>Reimbursement to the Sinking Fund and providing the remainder of proceeds of escheats to the Treasurer</t>
  </si>
  <si>
    <t>Annual report showing receipts and payments in each case of escheat</t>
  </si>
  <si>
    <t>Filing and recording of a document received from a railroad company, including satisfaction of a mortgage</t>
  </si>
  <si>
    <t>Notification and request for information to affected municipalities and/or counties regarding an application for a certificate of franchise authority</t>
  </si>
  <si>
    <t>Issuance of a certificate of franchise authority to a cable service provider</t>
  </si>
  <si>
    <t>Notice of denial of an application for a certificate of franchise authority to the applicant cable services provider</t>
  </si>
  <si>
    <t>Filing of a Notice of Transfer and sending notice of the transfer to the affected counties and/or municipalities</t>
  </si>
  <si>
    <t>Maintaining a record of all certificates of franchise authority applied for and posting information regarding any certificate of franchise authority issued</t>
  </si>
  <si>
    <t>Filing of a termination statement from a cable services provider</t>
  </si>
  <si>
    <t>Sending written notice of a franchise fee change or PEG change to the affected cable services provider</t>
  </si>
  <si>
    <t>Filing and indexing of a written declaration and petition to form a corporation to build a railroad, or carry on a street railway, steamboat, or canal business</t>
  </si>
  <si>
    <t>Determination of whether to grant or refuse a charter to a railroad, street railway, steamboat, or canal business</t>
  </si>
  <si>
    <t>Providing a certificate of charter for a railroad, street railway, steamboat, or canal business</t>
  </si>
  <si>
    <t>File and index petitions for amendments and attached resolutions, when required, and providing an amended charter certificate to a railroad, street railway, steamboat, or canal business</t>
  </si>
  <si>
    <t>Filing and providing a certificate for formation of a company to own and maintain a railroad</t>
  </si>
  <si>
    <t>Referral to Attorney General of professional solicitors who have been fined $10,000 or more for violations of Section 33-56-90 of the Solicitation of Charitable Funds Act</t>
  </si>
  <si>
    <t>Referral to Attorney General of professional solicitors who have been fined $10,000 or more for violations of Section 33-56-120 of the Solicitation of Charitable Funds Act</t>
  </si>
  <si>
    <t>Publication of Vacancies and Expired Terms on Website</t>
  </si>
  <si>
    <t>Filing of an Application for Municipal Incorporation and Forwarding a Copy to the Joint Legislative Committee on Municipal Corporation</t>
  </si>
  <si>
    <t>Filing of Change in Form of Government and Issuance of Amended Certificate of Municipal Incorporation</t>
  </si>
  <si>
    <t>Incumbency Certificates with Seal and Secretary of State's Signature</t>
  </si>
  <si>
    <t>Email Copies of Certification Letter and Filed Application for Registration as a Qualified Business to Department of Revenue</t>
  </si>
  <si>
    <t>Acceptance of Service and Process, Forwarding of Documents Received to Appropriate Party, and Recording the Service</t>
  </si>
  <si>
    <t>Rejection of Service and Process Request, Returning of Documents to the Requesting Party, and Recording the Rejection</t>
  </si>
  <si>
    <t>Notary Public Verification Letter</t>
  </si>
  <si>
    <t>Rejection of a Submitted Document, UCC Filing, Certification or Apostille</t>
  </si>
  <si>
    <r>
      <t xml:space="preserve">Agency:  </t>
    </r>
    <r>
      <rPr>
        <sz val="9"/>
        <color theme="1"/>
        <rFont val="Calibri Light"/>
        <family val="2"/>
        <scheme val="major"/>
      </rPr>
      <t>Secretary of State's Office</t>
    </r>
  </si>
  <si>
    <r>
      <t xml:space="preserve">Accurate as of: </t>
    </r>
    <r>
      <rPr>
        <sz val="9"/>
        <color theme="1"/>
        <rFont val="Calibri Light"/>
        <family val="2"/>
        <scheme val="major"/>
      </rPr>
      <t>May 3, 2019</t>
    </r>
  </si>
  <si>
    <t>See Deliverable No. 103 and 105 tab</t>
  </si>
  <si>
    <t xml:space="preserve">In FY 2015-2016, there was very high turnover in this division. One employee became deceased; one became a stay-at-home parent; two employees returned to school; and two employees left for other employment, including one who moved out of state. In FY 2016-2017, two employees left for other employment opportunities and one became a stay-at-home parent. These positions are entry level positions that will have  turnover as employees either advance within the agency, move to another division in the agency, return to school or seek higher paying employment. 
</t>
  </si>
  <si>
    <t xml:space="preserve">Agency has never conducted an employee engagement, climate, or similar survey. The Human Resources Director has conducted Exit Interviews since 2015. 
</t>
  </si>
  <si>
    <t xml:space="preserve">Agency has never conducted an employee engagement, climate, or similar survey agency wide, but the agency has an open door policy up to and including the Secretary of State. There is also constant communication between employees and division directors, as well as the Deputy Secretary of State.
</t>
  </si>
  <si>
    <r>
      <t xml:space="preserve">Accurate as of: </t>
    </r>
    <r>
      <rPr>
        <sz val="10"/>
        <color theme="1"/>
        <rFont val="Calibri Light"/>
        <family val="2"/>
        <scheme val="major"/>
      </rPr>
      <t>May 3, 2019</t>
    </r>
  </si>
  <si>
    <r>
      <t xml:space="preserve">Agency:  </t>
    </r>
    <r>
      <rPr>
        <sz val="10"/>
        <color theme="1"/>
        <rFont val="Calibri Light"/>
        <family val="2"/>
        <scheme val="major"/>
      </rPr>
      <t>Secretary of State's Office</t>
    </r>
  </si>
  <si>
    <t xml:space="preserve">The Public Charities Division registers charitable organizations, professional fundraisers, commercial co-venturers, and nonprofit raffles operating within South Carolina.  In addition, the Charities Division enforces the Solicitation of Charitable Funds Act in conjunction with the Investigations and Legal Divisions.  The Municipalities unit encompasses multiple agency functions, including but not limited to service of process, cable franchise authority, municipal and special purpose district filings, employment agencies and business opportunities.  
</t>
  </si>
  <si>
    <r>
      <t xml:space="preserve">Agency: </t>
    </r>
    <r>
      <rPr>
        <sz val="10"/>
        <color theme="1"/>
        <rFont val="Calibri Light"/>
        <family val="2"/>
        <scheme val="major"/>
      </rPr>
      <t xml:space="preserve"> Secretary of State's Office</t>
    </r>
  </si>
  <si>
    <r>
      <t xml:space="preserve">Accurate as of:  </t>
    </r>
    <r>
      <rPr>
        <sz val="10"/>
        <color theme="1"/>
        <rFont val="Calibri Light"/>
        <family val="2"/>
        <scheme val="major"/>
      </rPr>
      <t>May 3, 2019</t>
    </r>
  </si>
  <si>
    <t xml:space="preserve">How much was the agency appropriated and authorized to spend by the end of the fiscal year?
</t>
  </si>
  <si>
    <t xml:space="preserve">How much did the agency actually spend?
</t>
  </si>
  <si>
    <t xml:space="preserve">How much did the agency not spend?
</t>
  </si>
  <si>
    <t xml:space="preserve">How much cash did the agency have at the end of the fiscal year that it was not authorized to spend?
</t>
  </si>
  <si>
    <r>
      <t>Section 1-1-810; 1-1-820; 1-1-1310; 1-5-30; 1-5-40; 1-5-50; 1-5-60; 1-23-120; 2-65-20; 4-11-290; 5-1-10; 5-1-24; 5-1-30; 5-1-40; 5-1-50; 5-1-70; 5-1-80; 5-1-90; 5-1-100; 5-3-90; 5-3-280; 5-5-30; 6-11-335; 6-11-340; 6-11-1620; 6-11-1630; 6-11-1640; 6-24-50; 6-24-70; 6-25-50; 6-25-70; 7-17-300; 7-17-310; 7-17-320; 7-19-70; 7-19-80; 7-19-80; 7-19-100; 7-19-110; 7-19-120; 8-11-92; 11-11-40; 11-15-20; 11-35-2440; 11-35-5240; 11-35-5260; 11-41-120; 11-44-60; 15-9-245; 15-9-250; 15-9-280; 15-9-430; 15-9-440; 15-9-460; 25-1-120; 26-1-5; 26-1-10; 26-1-15; 26-1-20; 26-1-25; 26-1-30; 26-1-40; 26-1-50; 26-1-60; 26-1-90; 26-1-100; 26-1-110; 26-1-120; 26-1-130; 26-1-140; 26-1-150; 26-1-160; 26-1-200; 26-1-230; 27-19-10; 27-19-20; 27-19-60; 27-19-70; 27-19-80; 27-19-90; 27-19-100; 27-19-210; 27-19-310; 27-19-320; 27-19-340; 27-19-360; 27-19-370; 27-40-130; 30-4-30; 30-11-10; 30-11-20; 30-11-40; 30-11-50; 30-11-60; 31-3-340; 31-10-30; 33-1-200; 33-1-210; 33-1-220; 33-1-230; 33-1-240; 33-1-250; 33-1-260; 33-1-270; 33-1-280; 33-1-300; 33-14-200; 33-14-210; 33-15-200; 33-15-300; 33-15-310; 33-31-120; 33-31-121; 33-31-122; 33-31-123; 33-31-124; 33-31-125; 33-31-126; 33-31-127; 33-31-128; 33-31-130; 33-31-1420; 33-31-1421; 33-31-1520; 33-31-1531; 33-31-1707; 33-36-220; 33-36-230; 33-36-1320; 33-37-210; 33-37-910; 33-38-120; 33-38-200; 33-41-1110; 33-41-1160; 33-41-1170; 33-41-1190; 33-41-1200; 33-42-210; 33-42-220; 33-42-260; 33-42-1620; 33-42-1630; 33-42-1670; 33-44-111; 33-44-202; 33-44-206; 33-44-207; 33-44-208; 33-44-1006; 33-44-1007; 33-44-1008; 33-45-40; 33-45-50; 33-45-140; 33-46-90; 33-47-40; 33-47-70; 33-47-260; 33-49-90; 33-53-10; 33-56-30; 33-56-40; 33-56-45; 33-56-50; 33-56-55; 33-56-60; 33-56-70; 33-56-75; 33-56-80; 33-56-90; 33-56-100; 33-56-110; 33-56-120; 33-56-130; 33-56-140; 33-56-145; 33-56-150; 3-56-190; 33-57-110; 33-57-120; 33-57-130; 33-57-140; 33-57-150; 33-57-160; 33-57-170; 33-57-190; 36-9-501; 36-9-502; 36-9-503; 36-9-504; 36-9-516; 36-9-518; 36-9-519; 36-9-520; 36-9-521; 36-9-522; 36-9-523; 36-9-526; 37-17-30; 39-15-420; 39-15-430; 39-15-440; 39-15-1105; 39-15-1110; 39-15-1115; 39-15-1120; 39-15-1125; 39-15-1130; 39-15-1135; 39-15-1140; 39-15-1145; 39-15-1150; 39-15-1185; 39-15-1190; 39-57-50; 39-57-55; 40-43-83; 41-25-20; 41-25-30; 41-25-35; 41-25-110; 42-7-75; 46-33-40; 47-9-260; 47-9-270; 47-9-280; 47-9-330; 47-9-340; 47-9-380; 47-9-390; 47-9-400; 47-9-440; 58-12-300; 58-12-310; 58-12-325; 58-12-330; 58-12-350; 58-15-10; 58-15-30; 58-15-40; 58-15-70; 58-15-90; 58-15-100; 58-15-160; 58-15-170; 58-15-200; 58-17-340; 58-17-430; 58-17-620; 58-17-630; 58-17-660;</t>
    </r>
    <r>
      <rPr>
        <sz val="9"/>
        <color theme="1"/>
        <rFont val="Calibri Light"/>
        <family val="2"/>
        <scheme val="major"/>
      </rPr>
      <t xml:space="preserve"> </t>
    </r>
    <r>
      <rPr>
        <sz val="9"/>
        <rFont val="Calibri Light"/>
        <family val="2"/>
        <scheme val="major"/>
      </rPr>
      <t xml:space="preserve">Proviso 96.1; Proviso 96.2; Proviso 96.3; Proviso 117.13; Proviso 117.29; Proviso 117.33; Proviso 117.73; Proviso 117.82; Proviso 117.112; Regulation 47-15; Regulation 113-200; State Executive Order 2017-09; S.C. Constitution, Article 3, Section 18; S.C. Constitution, Article 3, Section 25; 2 U.S.C. § 1(a)-(b); 2 U.S.C. § 26 </t>
    </r>
  </si>
  <si>
    <r>
      <t>Total deliverable expenditures each year (operational</t>
    </r>
    <r>
      <rPr>
        <b/>
        <i/>
        <sz val="10"/>
        <rFont val="Calibri Light"/>
        <family val="2"/>
        <scheme val="major"/>
      </rPr>
      <t xml:space="preserve"> </t>
    </r>
    <r>
      <rPr>
        <sz val="10"/>
        <rFont val="Calibri Light"/>
        <family val="2"/>
        <scheme val="major"/>
      </rPr>
      <t>and employee salary/fringe)</t>
    </r>
  </si>
  <si>
    <t xml:space="preserve">The General Assembly finds that:  (1) The availability of water and sewer services to assist economic development and to provide for the health, safety, and welfare of its people is a very critical matter for this State.   (2) It is appropriate to make it possible for a member of a joint authority water system to utilize certain sources of revenues available to them, including payments in lieu of taxes, to assist in the development of additional water and sewer treatment capacity and the provision of collection and distribution lines.   (3) It is desirable to facilitate a joint authority water and sewer system in accommodating the desires of its members in projects and financings that affect only those members. (Section 6-25-5)
</t>
  </si>
  <si>
    <t>See agency note beside target and actual values.</t>
  </si>
  <si>
    <t xml:space="preserve">See agency note beside target and actual values.  Also, the agency completed this implementation to switch from PTSN to VOIP. </t>
  </si>
  <si>
    <t xml:space="preserve">See agency note beside target and actual values.  Also, the agency works with the Department of Administration's Division of Information Security and South Carolina Interactive to provide off-site backup.   </t>
  </si>
  <si>
    <t xml:space="preserve">See agency note beside target and actual values.  Also, this goal is not a specific goal in the Accountability Report each year.  </t>
  </si>
  <si>
    <t xml:space="preserve">See agency note beside target and actual values.  Also, some training locations change  from year-to-year, and availability of venue affects the number of trainings offered. </t>
  </si>
  <si>
    <t xml:space="preserve">See agency note beside target and actual values.  Also, although the agency did not have targets for the fiscal years after 2013, the agency is providing the actual data to show the increase in the number of filings. </t>
  </si>
  <si>
    <t xml:space="preserve">See agency note beside target and actual values.
</t>
  </si>
  <si>
    <t xml:space="preserve">See agency note beside target and actual values.  Also, this goal was accomplished in FY 2017, with the notary application that was live as of May 2017, although it was not tracked in that year's Accountability Report. </t>
  </si>
  <si>
    <t xml:space="preserve">See agency note beside target and actual values.  Also, this goal was accomplished in FY 2017, with the notary application that was live as of May 2017, although it was not tracked in that year's Accountability Report.  </t>
  </si>
  <si>
    <t xml:space="preserve">See agency note beside target and actual values.  Also, this goal was accomplished in FY 2017, with the notary application that was live as of May 2017, although it was not tracked in that year's Accountability Report.   </t>
  </si>
  <si>
    <t xml:space="preserve">See agency note beside target and actual values.  Also, this goal was accomplished in FY 2017, with the notary application that was live as of May 2017, although it was not tracked in that year's Accountability Report.    </t>
  </si>
  <si>
    <t xml:space="preserve">Provide Voice Over Internet Protocol (VOIP) technology to staff to enable the use of the Internet as the medium to transmit telephone calls by sending voice data using Internet Protocol instead of circuit transmissions of the Public Switched Telephone Network (PTSN).
</t>
  </si>
  <si>
    <t xml:space="preserve">See agency note beside target and actual values.  Also, the agency  implemented two data collectors with the Department of Administration's Division of Information Security which notifies the agency of any activities of concern or potential attacks.      
</t>
  </si>
  <si>
    <t xml:space="preserve">Agency Name:     </t>
  </si>
  <si>
    <t>Fiscal Year 2018-2019</t>
  </si>
  <si>
    <t xml:space="preserve">Agency Code:     </t>
  </si>
  <si>
    <t>Section:</t>
  </si>
  <si>
    <t>Legal Standards Template</t>
  </si>
  <si>
    <t>Law Number</t>
  </si>
  <si>
    <t>Jurisdiction</t>
  </si>
  <si>
    <t>Type of Law</t>
  </si>
  <si>
    <t>Statutory Requirement and/or Authority Granted</t>
  </si>
  <si>
    <t>Does this law specify who your agency must or may serve?  (Y/N)</t>
  </si>
  <si>
    <t>Does the law specify a product or service your agency must or may provide?</t>
  </si>
  <si>
    <r>
      <rPr>
        <b/>
        <i/>
        <u/>
        <sz val="11"/>
        <color theme="0"/>
        <rFont val="Calibri"/>
        <family val="2"/>
        <scheme val="minor"/>
      </rPr>
      <t>If yes,</t>
    </r>
    <r>
      <rPr>
        <b/>
        <i/>
        <sz val="11"/>
        <color theme="0"/>
        <rFont val="Calibri"/>
        <family val="2"/>
        <scheme val="minor"/>
      </rPr>
      <t xml:space="preserve"> what type of service or product?</t>
    </r>
  </si>
  <si>
    <r>
      <rPr>
        <b/>
        <i/>
        <u/>
        <sz val="11"/>
        <color theme="0"/>
        <rFont val="Calibri"/>
        <family val="2"/>
        <scheme val="minor"/>
      </rPr>
      <t>If other service or product</t>
    </r>
    <r>
      <rPr>
        <b/>
        <i/>
        <sz val="11"/>
        <color theme="0"/>
        <rFont val="Calibri"/>
        <family val="2"/>
        <scheme val="minor"/>
      </rPr>
      <t>, please specify what service or product.</t>
    </r>
  </si>
  <si>
    <t>§ 1-1-810</t>
  </si>
  <si>
    <t>State</t>
  </si>
  <si>
    <t>Statute</t>
  </si>
  <si>
    <t>As a state agency, the Secretary of State must send to the Governor and the General Assembly an annual accountability report.</t>
  </si>
  <si>
    <t>Report our agency must/may provide</t>
  </si>
  <si>
    <t>§ 1-1-820</t>
  </si>
  <si>
    <t>The annual accountability report must contain the agency's mission, objectives to accomplish the mission, and performance measures that show the degree to which objectives are being met.</t>
  </si>
  <si>
    <t>§ 1-1-1310</t>
  </si>
  <si>
    <t>Each state board and commission must send written notification of all appointments, elections, resignations, or vacancies to the Secretary of State.</t>
  </si>
  <si>
    <t>Other service or product our agency must/may provide</t>
  </si>
  <si>
    <t>Monitoring of state boards and commissions and publication of membership</t>
  </si>
  <si>
    <t>§ 1-5-30</t>
  </si>
  <si>
    <t>The Secretary of State keeps the records and papers of the Executive Chamber when the Governor is absent from the state capitol.</t>
  </si>
  <si>
    <t>Maintenance of executive records and papers</t>
  </si>
  <si>
    <t>§ 1-5-40</t>
  </si>
  <si>
    <t>The Secretary of State is responsible for monitoring positions on state boards and commissions, as certified to the Secretary of State by the appointing authorities.   In addition, the Secretary of State must keep a public record available for inspection of the composition of state boards and commissions, and publicize vacancies, expired terms, and terms expiring within one year.</t>
  </si>
  <si>
    <t>§ 1-5-50</t>
  </si>
  <si>
    <t>The Secretary of State may collect fees for the actual cost of searching and making copies of records, and use the fees collected to defray expenses associated with purchasing and maintaining computer and telephone facsimile equipment and rent.</t>
  </si>
  <si>
    <t>Fees for retrieval and copying of records</t>
  </si>
  <si>
    <t>§ 1-5-60</t>
  </si>
  <si>
    <t>The Secretary of State may collect fees to recover the costs of collection of dishonored checks and retain the fees to defray collection expenses.</t>
  </si>
  <si>
    <t>Recovery of costs for dishonored checks</t>
  </si>
  <si>
    <t>§ 1-23-120</t>
  </si>
  <si>
    <t>As a state agency that promulgates or administers regulations, the Secretary of State must conduct a formal review of all regulations that it has promulgated or that it administered and submit a report to the Code Commissioner regarding whether the regulations should be repealed or amended.  The review and report must be completed every five years.</t>
  </si>
  <si>
    <t>§ 2-65-50</t>
  </si>
  <si>
    <t>As a state agency, the Secretary of State's Office is required to provide the Executive Budget Office an annual report of the sources of all other funds contained in its budget.</t>
  </si>
  <si>
    <t>§ 4-11-290(F)</t>
  </si>
  <si>
    <t>Upon receipt of a petition to dissolve a special purpose district, the Secretary of State shall investigate the matters set forth in the petition and serve the petition and notice of review upon the Governor, the State Treasurer, the governing bodies of the county or counties in which the special purpose district is located, and members of the last known governing body of the special purpose district.  The Secretary of State shall also publish the notice of review in a newspaper in each county in which the special purpose district is located.</t>
  </si>
  <si>
    <t>Notice of review of petition to dissolve special purpose district</t>
  </si>
  <si>
    <t>§ 4-11-290(G); § 4-11-290(H)</t>
  </si>
  <si>
    <t>If the Secretary of State determines that a special purpose district must be dissolved, the Secretary of State shall file an order of dissolution in each county in which the special purpose district is located.</t>
  </si>
  <si>
    <t>Order of dissolution of a special purpose district</t>
  </si>
  <si>
    <t>§ 4-11-290(H)</t>
  </si>
  <si>
    <t>After issuing an order of dissolution of a special purpose district, the Secretary of State must serve a notice of dissolution upon the Governor, the State Treasurer, and the members of the last known governing body of the special purpose district.  The Secretary of State shall also publish the notice of dissolution in a newspaper in each county in which the special purpose district is located.</t>
  </si>
  <si>
    <t>Notice of dissolution of a special purpose district</t>
  </si>
  <si>
    <t>§ 5-1-10</t>
  </si>
  <si>
    <t>A municipality with a certificate of incorporation issued by the Secretary of State is a perpetual body, politic and corporate.</t>
  </si>
  <si>
    <t>Certificate of incorporation for a municipality</t>
  </si>
  <si>
    <t>§ 5-1-24</t>
  </si>
  <si>
    <t>Citizens of an area seeking municipal incorporation file an application with the Secretary of State’s Office that contains all the information required by law. The Secretary of State transfers a copy to the Joint Legislative Committee on Municipal Incorporation for review.</t>
  </si>
  <si>
    <t>Filing of application to incorporate a municipality</t>
  </si>
  <si>
    <t>§ 5-1-30</t>
  </si>
  <si>
    <t>The Secretary of State must determine based on the filed application and recommendation of the Joint Legislative Committee on Municipal Incorporation if the proposed municipality meets the statutory requirements, including a service feasibility study that has been reviewed by the Committee and approved by the Secretary of State.</t>
  </si>
  <si>
    <t>Determination if requirements for municipal incorporation are met</t>
  </si>
  <si>
    <t>§ 5-1-40</t>
  </si>
  <si>
    <t xml:space="preserve">The Joint Legislative Committee on Municipal Incorporation returns the copy of the filing to the Secretary of State with a written decision of its recommendation, which the Secretary provides a copy of to the applicant. </t>
  </si>
  <si>
    <t>Recommendation for municipal incorporation</t>
  </si>
  <si>
    <t>§ 5-1-50</t>
  </si>
  <si>
    <t>If the Secretary of State determines that the statutory requirements for municipal incorporation have been met, the Secretary issues to three or more persons in the area a commission empowering them to hold an election and appoint managers to conduct the election.</t>
  </si>
  <si>
    <t>Issuance of commission by Secretary of State authorizing election on issue of municipal incorporation</t>
  </si>
  <si>
    <t>§ 5-1-70</t>
  </si>
  <si>
    <t>The commissioners of the election certify the result of the election under oath to the Secretary of State. If the result is in favor of incorporation, the Secretary of State issues a certificate of incorporation to the municipality.</t>
  </si>
  <si>
    <t>Issuance of certificate of incorporation by Secretary of State</t>
  </si>
  <si>
    <t>§ 5-1-80</t>
  </si>
  <si>
    <t>The Secretary of State must have a receipt from the State Treasurer for payment of the incorporation fee before delivering a certificate of incorporation.</t>
  </si>
  <si>
    <t>Fees for municipal incorporation</t>
  </si>
  <si>
    <t>§ 5-1-90</t>
  </si>
  <si>
    <t>The Secretary of State issues the certificate of incorporation to the commissioners who provide for election of municipal officers. The certificate of incorporation is not effective until the municipal officers are elected and qualify.</t>
  </si>
  <si>
    <t>Effective date of certificate of incorporation</t>
  </si>
  <si>
    <t>§ 5-1-100</t>
  </si>
  <si>
    <t>If there is an election to determine if a municipal certificate should be surrendered with a result in favor of surrendering the certificate, the municipal council certifies the result to the Secretary of State who cancels the certificate. If the Secretary of State determines that a previously incorporated municipality is not performing municipal services, collecting taxes or revenues, and has not held an election in the past four years, he shall cancel the certificate.</t>
  </si>
  <si>
    <t>Forfeiture, surrender or cancellation of municipal certificate</t>
  </si>
  <si>
    <t>§ 5-3-90</t>
  </si>
  <si>
    <t>Any municipality that increases its territory shall file a notice with the Secretary of State, the Department of Transportation, and the Department of Public Safety describing its new boundaries.  The notice shall include a written description of the boundary and a map or plat which clearly defines the new territory added.</t>
  </si>
  <si>
    <t>Annexation filings</t>
  </si>
  <si>
    <t>§ 5-3-280</t>
  </si>
  <si>
    <t>If the residents of a municipality vote to reduce the corporate territory of a municipality, the municipal council must notify the Secretary of State of the new boundaries of the municipality.</t>
  </si>
  <si>
    <t>Notification of reduction in corporate limits of a municipality</t>
  </si>
  <si>
    <t>§ 5-5-30</t>
  </si>
  <si>
    <t xml:space="preserve">A municipality shall file the ordinance selecting its form of government with the Secretary of State, who shall then issue an appropriate certificate of incorporation to the municipality. </t>
  </si>
  <si>
    <t>Form of municipal government filing</t>
  </si>
  <si>
    <t>§ 6-11-335</t>
  </si>
  <si>
    <t xml:space="preserve">The governing body of a special purpose district may petition to increase its membership, and file the petition with the Secretary of State for certification. </t>
  </si>
  <si>
    <t xml:space="preserve">Certification of change of membership for special purpose district </t>
  </si>
  <si>
    <t>§ 6-11-1620</t>
  </si>
  <si>
    <t xml:space="preserve"> Special purpose districts are required to file a notification form with the Secretary of State by December 31st of every even-numbered year. The form must be signed by the county auditor in each county in which the special purpose district is located.</t>
  </si>
  <si>
    <t>Special purpose district notification form</t>
  </si>
  <si>
    <t>§ 6-11-1630(A)</t>
  </si>
  <si>
    <t>A newly-formed special purpose district must forward a notification form to the Secretary of State and the auditor of the county in which the district is located within 90 days after the election of the special purpose district's governing body.</t>
  </si>
  <si>
    <t>Special purpose district notification form for newly-formed district</t>
  </si>
  <si>
    <t>§ 6-11-1630(B)</t>
  </si>
  <si>
    <t>Each even-numbered year the Secretary of State shall issue a directory of active and inactive special purpose districts in the State. Inactive special purpose districts must be deleted from the directory if listed as such for two consecutive report cycles. The directory must be mailed to all special purpose districts and general purpose governments in the State.</t>
  </si>
  <si>
    <t>§ 6-11-1630(C); § 6-11-1630(D)</t>
  </si>
  <si>
    <t>If a special purpose district fails to file its notification form with the Secretary of State, the Secretary of State may determine that the district is nonfunctioning and notify the governing body of the county or municipality with a certified copy of the letter to any of the last known members of the governing body of the public service district. Thereafter, the district may not be registered with the Secretary of State and it must be declared inactive.  In addition, the governing body of the county or municipality shall withhold any fees, taxes, or interest collected for a special purpose district until the special purpose district complies with the notification requirements.</t>
  </si>
  <si>
    <t>Determination that special purpose district is nonfunctioning and notification of inactive status to local government</t>
  </si>
  <si>
    <t>§ 6-11-1640(A)</t>
  </si>
  <si>
    <t>The Secretary of State shall investigate failures of special purpose districts to disclose required information and grant filing extensions to special purpose districts not to exceed 60 days.</t>
  </si>
  <si>
    <t>Investigation of failure to file special purpose district notification form</t>
  </si>
  <si>
    <t>§ 6-11-1640(B)</t>
  </si>
  <si>
    <t>If a special purpose district refuses to produce required reports, the Secretary of State or county auditor may seek a writ of mandamus to compel production.</t>
  </si>
  <si>
    <t>Writ of mandamus to compel production of documents from a special purpose district</t>
  </si>
  <si>
    <t>§ 6-24-50</t>
  </si>
  <si>
    <t>Two or more governmental entities participating in joint agency may file an application with the Secretary of State.  If the statutory requirements are met, the Secretary of State shall issue the joint agency a corporate certification.</t>
  </si>
  <si>
    <t>Joint agency filing</t>
  </si>
  <si>
    <t>§ 6-24-70</t>
  </si>
  <si>
    <t>A joint agency shall notify the Secretary of State of the addition or withdrawal of members of the joint agency.</t>
  </si>
  <si>
    <t>Notification of change in membership of joint agency</t>
  </si>
  <si>
    <t>§ 6-25-50</t>
  </si>
  <si>
    <t>Two or more governmental entities participating in joint system may file an application with the Secretary of State.  If the statutory requirements are met, the Secretary of State shall issue the joint system a corporate certification.</t>
  </si>
  <si>
    <t>Joint system filing</t>
  </si>
  <si>
    <t>§ 6-25-70</t>
  </si>
  <si>
    <t>A joint system shall notify the Secretary of State of the addition or withdrawal of members of the joint system.</t>
  </si>
  <si>
    <t>Notification of change in membership of joint system</t>
  </si>
  <si>
    <t>§ 7-9-10</t>
  </si>
  <si>
    <t>If the State Election Commission decertifies a political party and the notice of decertification is returned as undeliverable by the postal service, the notice must be placed on file with the State Election Commission and the Secretary of State.</t>
  </si>
  <si>
    <t>Political party decertification</t>
  </si>
  <si>
    <t>§ 7-9-80</t>
  </si>
  <si>
    <t>Following their county conventions, political parties must report to the Secretary of State their elected officers.  County officers must be reported to the county clerk of court and the Secretary of State prior to the state convention.  The reports must be public record.</t>
  </si>
  <si>
    <t>Political party county convention officer reports</t>
  </si>
  <si>
    <t>§ 7-9-100</t>
  </si>
  <si>
    <t>Following their state conventions, political parties must report to the Secretary of State their elected officers.  State officers must be reported to the State Election Commission and Secretary of State within 15 days of their election.  The reports must be public record.</t>
  </si>
  <si>
    <t>Political party state convention officer reports</t>
  </si>
  <si>
    <t>§ 7-17-300</t>
  </si>
  <si>
    <t>The Secretary of State shall record certified election results received from the State Election Commission.</t>
  </si>
  <si>
    <t>Recording of election results</t>
  </si>
  <si>
    <t>§ 7-17-310</t>
  </si>
  <si>
    <t>Upon receipt of certified election results from the State Election Commission, the Secretary of State shall transmit a copy of those results to the elected candidates and the Governor.</t>
  </si>
  <si>
    <t>Transmission of election results to candidates and the Governor</t>
  </si>
  <si>
    <t>§ 7-17-320</t>
  </si>
  <si>
    <t>The Secretary of State shall publish a copy of the certified election results in one or more South Carolina newspapers.</t>
  </si>
  <si>
    <t>Publication of certified election results</t>
  </si>
  <si>
    <t>§ 7-19-70</t>
  </si>
  <si>
    <t>Candidates for electors of President and Vice President nominated by political parties or by valid petition are filed with the Secretary of State. The names of the party's candidates for President and Vice President go on the ballot in place of the electors' names.  Once the Secretary of State receives certified election results from the State Election Commission, the Secretary certifies to the Governor the names of the persons elected as electors for President and Vice President.</t>
  </si>
  <si>
    <t>Election of presidential electors</t>
  </si>
  <si>
    <t>§ 7-19-80</t>
  </si>
  <si>
    <t>Each candidate for presidential and vice presidential elector shall declare which candidates he or she will vote for if elected no later than 60 days prior to the general election and must make the declaration to the Secretary of State on the prescribed forms.</t>
  </si>
  <si>
    <t>Declaration of candidates by electors</t>
  </si>
  <si>
    <t>§ 7-19-90</t>
  </si>
  <si>
    <t>Electors for President and Vice President meet in the office of the Secretary of State the first Monday after the second Wednesday in December after the election. Electors sign six certificates of vote for President and Vice President and affix a list of electors provided to them by the Secretary of State at the direction of the Governor (Certificates of Ascertainment).</t>
  </si>
  <si>
    <t>Meeting of electors; organization; balloting and certification of results</t>
  </si>
  <si>
    <t>§ 7-19-100</t>
  </si>
  <si>
    <t>One certificate of vote and certificate of ascertainment are mailed to the President of the Senate; two certificates of vote and certificates of ascertainment are kept by the Secretary of State; two certificates of vote and certificates of ascertainment are sent to the Administrator of General Services at the seat of government (Archivist of the United States); and one certificate of vote and certificate of ascertainment are sent to the federal judge of the district where the electors have assembled.</t>
  </si>
  <si>
    <t>Disposition of certificates of votes and ascertainment</t>
  </si>
  <si>
    <t>§ 7-19-110</t>
  </si>
  <si>
    <t>Electors are entitled to mileage, subsistence, and per diem allowance as authorized for state boards, committees, and commissions, to be paid from appropriations to the Secretary of State's Office.</t>
  </si>
  <si>
    <t>Payment of compensation and expenses of electors</t>
  </si>
  <si>
    <t>§ 7-19-120</t>
  </si>
  <si>
    <t>Governor, Secretary of State, and State officers shall perform duties and functions related to election of electors, election of President and Vice President, and certification of electors and results of election as provided by acts of Congress.</t>
  </si>
  <si>
    <t>Duties and functions related to Electoral College</t>
  </si>
  <si>
    <t>§ 8-11-92</t>
  </si>
  <si>
    <t>The Secretary of State shall determine on an annual basis if a charitable organization meets the criteria to receive charitable contributions from state employees through payroll deduction.</t>
  </si>
  <si>
    <t>Determination of charitable organizations eligible for state employee payroll deduction</t>
  </si>
  <si>
    <t>§ 11-11-40</t>
  </si>
  <si>
    <t>The Comptroller General is required to furnish to the Governor financial statements for each state agency, classified and itemized in strict accordance with the budget classifications adopted by the Governor.  To fulfill that requirement, each state agency including the Secretary of State's Office is required to submit annual financial reports to the Comptroller General's Office.</t>
  </si>
  <si>
    <t>§ 11-15-20</t>
  </si>
  <si>
    <t>The Secretary of State shall file copies of records of proceedings relating to the issuance of bonds by state agencies and provide certified copies to purchasers of bonds and interested parties.  The Secretary of State may charge a reasonable fee for the certification.</t>
  </si>
  <si>
    <t>Recording of transcript bonds</t>
  </si>
  <si>
    <t>§ 11-35-2440</t>
  </si>
  <si>
    <t>As a state agency, the Secretary of State's Office is required to submit to the chief procurement officer a quarterly report of all contracts made pursuant to Section 11-35-1560 (Sole Source Procurement) and Section 11-35-1570 (Emergency Procurements).  A copy of the report must be submitted annually to the State Fiscal Accountability Authority and made available for public inspection.</t>
  </si>
  <si>
    <t>§ 11-35-5240</t>
  </si>
  <si>
    <t>As a state agency, the Secretary of State's Office is required to submit its Minority Business Enterprise (MBE) Utilization Plan to the Small and Minority Business Assistance Office on an annual basis, and file quarterly progress reports.</t>
  </si>
  <si>
    <t>§ 11-35-5260</t>
  </si>
  <si>
    <t>The Small and Minority Business Assistance Office shall report annually in writing to the Governor the number and dollar value of contracts awarded for each governmental body to a certified minority firm during the preceding fiscal year.</t>
  </si>
  <si>
    <t>§ 11-41-120</t>
  </si>
  <si>
    <t>All bonds issued under the State General Obligation Economic Development Bond Act must be signed by the Governor and State Treasurer, and attested to by the Secretary of State.  The Great Seal of the State must be affixed to the bond.</t>
  </si>
  <si>
    <t>Execution of state general obligation economic development bonds</t>
  </si>
  <si>
    <t>§ 11-44-60</t>
  </si>
  <si>
    <t>The Secretary of State registers and renews qualified businesses that meet the criteria for registration under the High Growth Small Business Job Creation Act. The Secretary of State may revoke a registration if false information is found in the application.  The Secretary of State reports a list of registered qualified businesses by January 31st of each year to the House Ways &amp; Means Committee, Senate Finance Committee, and the Governor, and must post an aggregated statewide report on the agency's website.</t>
  </si>
  <si>
    <t xml:space="preserve">Registration of qualified businesses eligible for investments by angel investors </t>
  </si>
  <si>
    <t>§ 15-9-245</t>
  </si>
  <si>
    <t>Foreign corporations or nonprofits not authorized to do business in this state are considered to have designated the Secretary of State as agent for service of process. The Secretary of State forwards the documents by certified mail addressed to the corporation either at its registered office in the jurisdiction of its incorporation, its principal place of business in the jurisdiction, or at the last address of the foreign business or nonprofit corporation known to the plaintiff, in that order.</t>
  </si>
  <si>
    <t>Service of process on foreign corporation not authorized to do business in South Carolina</t>
  </si>
  <si>
    <t>§ 15-9-250</t>
  </si>
  <si>
    <t>Service of process may be made on the Secretary of State as agent for a foreign rural electric cooperative. The Secretary of State forwards the documents by certified mail to the entity at the address specified in the instrument appointing the Secretary of State as agent for service.</t>
  </si>
  <si>
    <t>Service of process on foreign rural electric cooperatives</t>
  </si>
  <si>
    <t>§ 15-9-280</t>
  </si>
  <si>
    <t xml:space="preserve">Any act of transacting insurance business by an unauthorized insurer is irrevocable appointment of the Secretary of State as the true and lawful attorney on whom may be served all lawful process in any action in any court by the Director of the Department of Insurance or by the State, and on whom may be served any process in any proceeding before the Department of Insurance and which arises out of transacting business in this state by an unauthorized insurer. The Secretary of State forwards the documents by certified mail to the defendant in the court proceeding or to whom the notice, order, pleading, or process in the administrative proceeding is addressed or directed at its last known principal place of business. The Secretary of State shall also keep a record of all process so served on him which shall show the day and hour of service. </t>
  </si>
  <si>
    <t>Service of process on unauthorized insurer</t>
  </si>
  <si>
    <t>§ 15-9-430</t>
  </si>
  <si>
    <t>Nonresident directors of domestic corporations are deemed to have appointed the Secretary of State as agent for service of process. The Secretary of State forwards the documents by certified mail to the nonresident director. Delivery of copies of service to the nonresident director must be made by delivering the copy to the most recent address on file with the company's most current annual report or any more current interim report which has been filed with the Secretary of State.</t>
  </si>
  <si>
    <t>Service of process on nonresident directors of domestic corporations</t>
  </si>
  <si>
    <t>§ 15-9-440</t>
  </si>
  <si>
    <t>When there is no resident trustee of an inter vivos trust, the nonresident trustee is deemed to have consented to service of process when served upon the Secretary of State when the trust is created under the laws of this state, or in the case of a foreign trust, when part of the trust property is in this state.</t>
  </si>
  <si>
    <t>Service of process on trustees of inter vivos trusts</t>
  </si>
  <si>
    <t>§ 15-9-460</t>
  </si>
  <si>
    <t>Anyone engaged in nursery business outside of this state who ships trees or plants into this state appoints the Secretary of State as agent for service.</t>
  </si>
  <si>
    <t>Service of process on certain nursery businesses</t>
  </si>
  <si>
    <t>§ 25-1-120</t>
  </si>
  <si>
    <t xml:space="preserve">Members of the National Guard may form military corporations for the purpose of social activities and holding property by filing an application for incorporation with the Secretary of State.  </t>
  </si>
  <si>
    <t>Military corporation filings</t>
  </si>
  <si>
    <t>§ 26-1-10</t>
  </si>
  <si>
    <t>Upon appointment by the Governor, a commission is issued to each notary public and record of the appointment is filed with the Secretary of State.</t>
  </si>
  <si>
    <t>Appointment and term of notary public</t>
  </si>
  <si>
    <t>§ 26-1-15</t>
  </si>
  <si>
    <t>A notary public must be a registered voter in this state, read and write the English language, and submit an application with no significant misstatement or omissions. The application form is provided by the Secretary of State.</t>
  </si>
  <si>
    <t>Qualifications and application for notarial commission</t>
  </si>
  <si>
    <t>§ 26-1-20</t>
  </si>
  <si>
    <t>County legislative delegations endorse applicants to be a notary public and choose the means of endorsement. Each delegation notifies the Secretary of State of the method it will utilize. If the delegation chooses endorsement by the senator and representative in whose district the applicant applies, the applicant, senator, and representative indicate their respective districts on the application provided to the Secretary of State. If office of senator or representative is vacant, notary applicant is endorsed by majority of legislative delegation.</t>
  </si>
  <si>
    <t>Endorsement of notary application</t>
  </si>
  <si>
    <t>§ 26-1-25</t>
  </si>
  <si>
    <t>A legislator may provide for endorsement of an application by authorizing the chair or secretary of the delegation. A copy of the resolution adopting any method of endorsement for a county must be forwarded to the Secretary of State.</t>
  </si>
  <si>
    <t>Additional methods of endorsement of notary applications</t>
  </si>
  <si>
    <t>§ 26-1-30</t>
  </si>
  <si>
    <t>The fee for issuance or renewal of the commission is $25.00, collected by the Secretary of State.</t>
  </si>
  <si>
    <t>Fee for issuance or renewal of notary commission</t>
  </si>
  <si>
    <t>§ 26-1-40</t>
  </si>
  <si>
    <t>All notaries public take the constitutional oath, certified copies of which are recorded with the Secretary of State.</t>
  </si>
  <si>
    <t>Filing of oath of notary public</t>
  </si>
  <si>
    <t>§ 26-1-110</t>
  </si>
  <si>
    <t>A notary public must sign by hand in ink when notarizing a paper record.  A notary public with a disability may sign using a signature stamp upon prior approval of the Secretary of State.</t>
  </si>
  <si>
    <t>Authorization for use of signature stamp by notary public</t>
  </si>
  <si>
    <t>§ 26-1-130</t>
  </si>
  <si>
    <t>Notaries must notify the Secretary of State of changes in status within 45 days by filing a Change in Status form and fee of $10.00 with the Secretary of State.</t>
  </si>
  <si>
    <t>Changes in notary public's status</t>
  </si>
  <si>
    <t>§ 26-1-140</t>
  </si>
  <si>
    <t>A notary who resigns must submit a Change in Status form indicating the date of resignation. A notary who ceases to reside in this state or becomes permanently unable to perform duties must resign and submit the Change in Status form to the Secretary of State.</t>
  </si>
  <si>
    <t>Resignation of notary commission</t>
  </si>
  <si>
    <t>§ 26-1-150</t>
  </si>
  <si>
    <t>The personal representative of a deceased notary public must notify the Secretary of State in writing and destroy the deceased notary’s seals.</t>
  </si>
  <si>
    <t>Notification of death of notary public</t>
  </si>
  <si>
    <t>§ 26-1-200</t>
  </si>
  <si>
    <t>The Secretary of State provides certificates of authority and Apostilles for notarized documents being sent to other states and nations.</t>
  </si>
  <si>
    <t>Authentication of notarized document being sent to another state or nation</t>
  </si>
  <si>
    <t>§ 26-1-220</t>
  </si>
  <si>
    <t>The Secretary of State can charge a reasonable fee for issuing a certificate of authority or Apostille.</t>
  </si>
  <si>
    <t>Fee for issuance of authentication or Apostille</t>
  </si>
  <si>
    <t>§ 26-1-230</t>
  </si>
  <si>
    <t>The Secretary of State shall not issue a certificate of authority or Apostille if believed to be for an improper purpose or if the seal or signature cannot be authenticated, the seal or signature is of a foreign official, or the document is a reproduction of a seal or signature. The Secretary of State may not include any statement not within his power or knowledge or certify that a document has been executed in accordance with law or that it is a valid document in a particular jurisdiction.</t>
  </si>
  <si>
    <t>Denial of request for authentication or Apostille</t>
  </si>
  <si>
    <t>§ 27-19-10</t>
  </si>
  <si>
    <t>On knowledge, belief, or information of another, when lands have escheated to the State after death of the last owner without leaving anyone with a claim to the land, the Secretary of State will issue notification of the supposedly escheated lands to a circuit court judge of the county where the land lies at least two months before the next session of court.</t>
  </si>
  <si>
    <t>Notification of escheated lands to Circuit Court</t>
  </si>
  <si>
    <t>§ 27-19-20</t>
  </si>
  <si>
    <t>The escheatment case is heard before a jury and judge, and the court certifies the verdict to the Secretary of State who records it in a book for that purpose and returns the original to the Clerk of Court.</t>
  </si>
  <si>
    <t>Hearing on escheatment and recording of verdict</t>
  </si>
  <si>
    <t>§ 27-19-60</t>
  </si>
  <si>
    <t>When there is no claimant to the land, the Secretary of State can rent it until the escheatment process is concluded and the land is sold.</t>
  </si>
  <si>
    <t>Rental of land pending escheatment</t>
  </si>
  <si>
    <t>§ 27-19-70</t>
  </si>
  <si>
    <t>If no one claims the land within 12 months after expiration of time for advertising, the Clerk of Court issues process signed by the judge to the Secretary of State pronouncing the land escheated and directing him to sell and convey it upon usual notice.</t>
  </si>
  <si>
    <t>Manner of pronouncing escheatment</t>
  </si>
  <si>
    <t>§ 27-19-80</t>
  </si>
  <si>
    <t>Once the Secretary of State receives the process from the Clerk of Court pronouncing land escheated, he must advertise the sale of the land in the county newspaper and the most public places of the county, giving six weeks notice on a credit of 12 months. The Secretary of State will take good and sufficient surety and a mortgage of the premises before the title is altered or changed.</t>
  </si>
  <si>
    <t>Advertising escheated land for sale and terms of sale</t>
  </si>
  <si>
    <t>§ 27-19-90</t>
  </si>
  <si>
    <t>If land is larger than 600 acres and it would be an advantage to the State in its sale, the Secretary of State shall divide the land in a manner most beneficial to the state.</t>
  </si>
  <si>
    <t>Division of land into tracts for sale</t>
  </si>
  <si>
    <t>§ 27-19-100</t>
  </si>
  <si>
    <t>If the property is being sold at a sacrifice, the Secretary of State may buy it for the Department of Administration, which can then rent or sell the property in a manner for the best interests of the State.</t>
  </si>
  <si>
    <t>Purchase of land by Department of Administration and disposition of land</t>
  </si>
  <si>
    <t>§ 27-19-210</t>
  </si>
  <si>
    <t>The Secretary of State or Attorney General may sue for and recover moneys or personal property in the hands of an executor or administrator if the deceased person leaves no one entitled to claim. Any moneys recovered are paid into the State Treasury.</t>
  </si>
  <si>
    <t>Recovery of property in hands of an executor</t>
  </si>
  <si>
    <t>§ 27-19-310</t>
  </si>
  <si>
    <t>The duties of the escheator are devolved on the Secretary of State as agent of the Department of Administration and the Secretary shall act under the direction and control of the Department. Under the direction of the Department, the Secretary may use funds and services of subagents of the department as necessary in discovering, renting, litigating, and realizing money from escheated lands.</t>
  </si>
  <si>
    <t>Duties of escheator devolved upon Secretary of State as agent of Department of Administration</t>
  </si>
  <si>
    <t>§ 27-19-320</t>
  </si>
  <si>
    <t>The Secretary of State cannot directly or indirectly purchase any escheated lands. If he does so, he is subject to payment of $5,000.00 and will be rendered incapable of holding or exercising an office of trust.</t>
  </si>
  <si>
    <t xml:space="preserve">No </t>
  </si>
  <si>
    <t>No - But relates to manner in which one or more agency deliverables is provided</t>
  </si>
  <si>
    <t>§ 27-19-340</t>
  </si>
  <si>
    <t>The Secretary of State turns over the proceeds of escheats to the State Treasurer after deducting and retaining reimbursement to the Sinking Fund. Costs and expenses incurred may be deducted and retained from proceeds of other escheatment cases in discretion of the Department of Administration.</t>
  </si>
  <si>
    <t>Disposition of proceeds of escheats</t>
  </si>
  <si>
    <t>§ 27-19-360</t>
  </si>
  <si>
    <t>The Secretary of State must provide an annual report showing receipts and payments in each case of escheat, including all resales, income, rents, and profits derived from the property while held by the Department.</t>
  </si>
  <si>
    <t>§ 27-19-370</t>
  </si>
  <si>
    <t>If the Secretary of State fails in his duty, the case goes before a jury and if convicted, that Secretary of State will not be allowed to hold any office of trust or profit in the State. The Secretary shall be responsible for all loss or damage accrued to the State by his misconduct or fraudulent practices.</t>
  </si>
  <si>
    <t>§ 27-40-130</t>
  </si>
  <si>
    <t xml:space="preserve">If a landlord is a nonresident or corporation not authorized to do business in this state and does not designate an agent or if process can’t be served on the agent, process is served on the Secretary of State, but service is not effective unless the Plaintiff mails a copy of process and pleading by registered or certified mail requiring a signed receipt to the Defendant at the last reasonably ascertainable address. </t>
  </si>
  <si>
    <t>Designation of registered agent by nonresident landlord</t>
  </si>
  <si>
    <t>§ 30-4-30</t>
  </si>
  <si>
    <t>As a public body, the Secretary of State's Office is required to furnish records to persons upon receipt of a Freedom of Information Act request.</t>
  </si>
  <si>
    <t>Freedom of Information Act requests</t>
  </si>
  <si>
    <t>§ 30-11-20</t>
  </si>
  <si>
    <t>Mortgages or deeds of trust of railroad company property are valid from the time of execution and delivery when filed within 40 days from execution and delivery of mortgages or deeds of trust to the Secretary of State. If filed with the Secretary of State after the 40 days and also recorded with the Clerk of Court or Register of Deeds after 40 days, they are valid from the date of the record. Filings are provided in duplicate. One copy of such instrument filed is given a file number, indexed, and retained by the Secretary of State. The other is properly endorsed, giving the file number from the Secretary of State, and returned.</t>
  </si>
  <si>
    <t>Recordation of mortgages and deeds of trust for railroads with Secretary of State</t>
  </si>
  <si>
    <t>§ 30-11-40</t>
  </si>
  <si>
    <t>Instruments in writing for railroads are filed by the Secretary of State with a fee of $5.00.</t>
  </si>
  <si>
    <t>Filings and fees for written instruments for railroads</t>
  </si>
  <si>
    <t>§ 30-11-50</t>
  </si>
  <si>
    <t>A certified copy of a railroad document filed by the Secretary of State is evidence of the filing and facts contained in the instrument so filed and certified in courts of this State.</t>
  </si>
  <si>
    <t>Effect of certified copy of recorded instrument for railroad</t>
  </si>
  <si>
    <t>§ 30-11-60</t>
  </si>
  <si>
    <t>When railroad mortgages on file are satisfied, the mortgagee notes it on the margin of the copy on file or files a separate instrument with the Secretary of State declaring the mortgage satisfied.</t>
  </si>
  <si>
    <t>Recordation of satisfaction of mortgage of railroad</t>
  </si>
  <si>
    <t>§ 31-3-340</t>
  </si>
  <si>
    <t>The Secretary of State files certificates of appointment and reappointment of Housing Authority Commissioners, and the certificate is conclusive evidence of the due and proper appointment of the commissioner.</t>
  </si>
  <si>
    <t>Certificate of appointment of housing authority commissioners</t>
  </si>
  <si>
    <t>§ 31-10-30</t>
  </si>
  <si>
    <t>A municipality seeking to form a redevelopment commission may pass an ordinance to form the commission.  Upon the filing of a certified copy of the ordinance, the Secretary of State shall issue a certificate of incorporation.</t>
  </si>
  <si>
    <t>Certificates of incorporation for redevelopment commissions</t>
  </si>
  <si>
    <t>§ 33-1-200</t>
  </si>
  <si>
    <t>All business corporation filings that meet the legal requirements of Chapters 1 through 20 of Title 33, satisfy formatting requirements and that are properly executed are entitled to filing by the Secretary of State.  All filings must be accompanied by an exact or conformed copy, the correct filing fee, and any franchise tax, license fee, or penalty required by law.</t>
  </si>
  <si>
    <t>Business corporation filing requirements</t>
  </si>
  <si>
    <t>§ 33-1-210</t>
  </si>
  <si>
    <t>The Secretary of State may prescribe and furnish forms for documents filed pursuant to Chapters 1 through 20 of Title 33, applications for certificate of existence; applications for foreign corporations doing business in South Carolina, and the Department of Revenue's annual report.  The Secretary of State may also prescribe mandatory forms through regulation.</t>
  </si>
  <si>
    <t>Business corporation forms</t>
  </si>
  <si>
    <t>§ 33-1-220</t>
  </si>
  <si>
    <t>The Secretary of State shall collect filing fees for documents filed pursuant to Chapters 1 through 20 of Title 33; service of process fees; copy fees for corporate documents; and taxes that must be remitted to the State Treasurer for certain filings.</t>
  </si>
  <si>
    <t>Business corporation filing fees</t>
  </si>
  <si>
    <t>§ 33-1-230</t>
  </si>
  <si>
    <t>A filing is effective on the date that it is received by the Secretary of State unless a delayed effective date and time are specified.</t>
  </si>
  <si>
    <t>Effective date of business corporation filings</t>
  </si>
  <si>
    <t>§ 33-1-240</t>
  </si>
  <si>
    <t>A business corporation may correct a document filed with the Secretary of State by filing articles of correction.</t>
  </si>
  <si>
    <t>Articles of correction for business corporations</t>
  </si>
  <si>
    <t>§ 33-1-250</t>
  </si>
  <si>
    <t xml:space="preserve">If a document delivered to the Secretary of State meets the legal filing requirements stated under Section 33-1-200, the Secretary of State shall file it.  The Secretary of State files a document by stamping or endorsing "Filed" on the original and copy of the document, along with the Secretary of State's name and official title.  The Secretary of State's duty to file documents is ministerial and does not affect the validity of the document, relate to the correctness of the information contained therein, or create a presumption that the document is valid or contains correct information. </t>
  </si>
  <si>
    <t>Business corporation filing process</t>
  </si>
  <si>
    <t>§ 33-1-260</t>
  </si>
  <si>
    <t>If the Secretary of State refuses to file a document, the Secretary of State must return it to the business corporation within five days with a brief written explanation of the reason it was rejected.  If the Secretary of State refuses to file a document, a business corporation may file an appeal with the Richland County Circuit Court within 30 days of receipt of the rejected filing.</t>
  </si>
  <si>
    <t>Rejection of business corporation filings and right of appeal</t>
  </si>
  <si>
    <t>§ 33-1-270</t>
  </si>
  <si>
    <t>A certified copy of a document filed by the Secretary of State is conclusive evidence that the original document is on file with the Secretary of State.</t>
  </si>
  <si>
    <t>Evidentiary effect of filed document</t>
  </si>
  <si>
    <t>§ 33-1-280</t>
  </si>
  <si>
    <t>A person may obtain a certificate of existence for a business corporation from the Secretary of State that may be relied upon as conclusive evidence that the business corporation is in existence or is authorized to do business in South Carolina.</t>
  </si>
  <si>
    <t>Certificate of existence for business corporation</t>
  </si>
  <si>
    <t>§ 33-1-300</t>
  </si>
  <si>
    <t>The Secretary of State has the power reasonably necessary to perform the duties required under Chapters 1 through 20 of Title 33.</t>
  </si>
  <si>
    <t>Authority of Secretary of State to perform duties under Business Corporations Act</t>
  </si>
  <si>
    <t>§ 33-14-200</t>
  </si>
  <si>
    <t xml:space="preserve">The Secretary of State shall begin administrative dissolution proceedings against a business corporation if the corporation fails to pay taxes or penalties, fails to file its annual report with the Department of Revenue, fails to maintain a registered agent or registered office in the state, fails to notify the Secretary of State of a change in registered agent or office, or the duration of the corporation as stated in its articles of incorporation expires. </t>
  </si>
  <si>
    <t>Grounds for administrative dissolution of business corporation</t>
  </si>
  <si>
    <t>§ 33-14-210</t>
  </si>
  <si>
    <t>The Secretary of State must notify a business corporation if grounds for administrative dissolution exist and dissolve the corporation if the grounds are not corrected within 60 days.</t>
  </si>
  <si>
    <t>Procedure for administrative dissolution of business corporation</t>
  </si>
  <si>
    <t>§ 33-15-200</t>
  </si>
  <si>
    <t>When a foreign corporation files to withdraw its certificate of authority with the Secretary of State, that application sets forth that authority of the registered agent is revoked and the Secretary of State is appointed as agent for service of process in any proceeding based on a cause of action arising during the time it was authorized to transact business. After withdrawal of the corporation is effective, service of process on the Secretary of State is service on the foreign corporation. On receipt of process, the Secretary of State mails a copy to the foreign corporation at the mailing address provided on the application for withdrawal.</t>
  </si>
  <si>
    <t>Withdrawal of foreign business corporation</t>
  </si>
  <si>
    <t>§ 33-15-300</t>
  </si>
  <si>
    <t xml:space="preserve">The Secretary of State shall begin a proceeding to revoke the certificate of authority to transact business in South Carolina of a foreign business corporation if the corporation fails to pay taxes or penalties; fails to file its annual report with the Department of Revenue; fails to maintain a registered agent or registered office in the state; fails to notify the Secretary of State of a change in registered agent or office; the incorporator, director, officer or agent of the corporation filed a false document with the Secretary of State; or the Secretary of State is notified that the corporation was dissolved or merged out of existence in the state where the corporation is domesticated. </t>
  </si>
  <si>
    <t>Grounds for revocation of certificate of authority of foreign business corporation</t>
  </si>
  <si>
    <t>§ 33-15-310</t>
  </si>
  <si>
    <t>The Secretary of State’s revocation of a certificate of authority of a foreign corporation appoints the Secretary of State as the agent for service of process in a proceeding based on a cause of action that arose when the corporation was authorized to transact business. On receipt of process, the Secretary of State mails a copy to the secretary of the corporation at its principal office.</t>
  </si>
  <si>
    <t>Procedure for and effect of revocation of certificate of authority for foreign business corporation</t>
  </si>
  <si>
    <t>§ 33-31-120</t>
  </si>
  <si>
    <t>All nonprofit corporation filings that meet the legal requirements of Chapter 31 of Title 33, that satisfy formatting requirements, and that are properly executed are entitled to filing by the Secretary of State.  All filings must be accompanied by an exact or conformed copy, the correct filing fee, and any franchise tax, license fee, or penalty required by law.</t>
  </si>
  <si>
    <t>Nonprofit corporation filing requirements</t>
  </si>
  <si>
    <t>§ 33-31-121</t>
  </si>
  <si>
    <t>The Secretary of State may prescribe and furnish forms for documents filed pursuant to Chapter 31 of Title 33, applications for certificate of existence; and applications for foreign corporations doing business in South Carolina.  The Secretary of State may also prescribe mandatory forms through regulation.</t>
  </si>
  <si>
    <t>Nonprofit corporation forms</t>
  </si>
  <si>
    <t>§ 33-31-122</t>
  </si>
  <si>
    <t>The Secretary of State of State shall collect filing fees for documents filed pursuant to Chapter 31 of Title 33; service of process fees; and copy fees for corporate documents.</t>
  </si>
  <si>
    <t>Nonprofit corporation filing fees</t>
  </si>
  <si>
    <t>§ 33-31-123</t>
  </si>
  <si>
    <t>Effective date of nonprofit corporation filings</t>
  </si>
  <si>
    <t>§ 33-31-124</t>
  </si>
  <si>
    <t>A nonprofit corporation may correct a document filed with the Secretary of State by filing articles of correction.</t>
  </si>
  <si>
    <t>Articles of correction for nonprofit corporation</t>
  </si>
  <si>
    <t>§ 33-31-125</t>
  </si>
  <si>
    <t xml:space="preserve">If a document delivered to the Secretary of State meets the legal filing requirements stated under Section 33-31-120, the Secretary of State shall file it.  The Secretary of State files a document by stamping or endorsing "Filed" on the original and copy of the document, along with the Secretary of State's name and official title.  The Secretary of State's duty to file documents is ministerial and does not affect the validity of the document, relate to the correctness of the information contained therein, or create a presumption that the document is valid or contains correct information. </t>
  </si>
  <si>
    <t>Nonprofit corporation filing process</t>
  </si>
  <si>
    <t>§ 33-31-125(c)</t>
  </si>
  <si>
    <t xml:space="preserve"> If the Secretary of State refuses to file a document, the Secretary of State must return it to the nonprofit corporation within five days with a brief written explanation of the reason it was rejected.</t>
  </si>
  <si>
    <t>Rejection of nonprofit corporation filing</t>
  </si>
  <si>
    <t>§ 33-31-126</t>
  </si>
  <si>
    <t>If the Secretary of State refuses to file a document, a nonprofit corporation may file an appeal with the Richland County Court of Common Pleas.</t>
  </si>
  <si>
    <t>Right to appeal rejection of nonprofit corporation filing</t>
  </si>
  <si>
    <t>§ 33-31-127</t>
  </si>
  <si>
    <t>§ 33-31-128</t>
  </si>
  <si>
    <t>A person may obtain a certificate of existence for a nonprofit corporation from the Secretary of State that may be relied upon as conclusive evidence that the nonprofit corporation is in existence or is authorized to do business in South Carolina.</t>
  </si>
  <si>
    <t>Certificate of existence for nonprofit corporation</t>
  </si>
  <si>
    <t>§ 33-31-130</t>
  </si>
  <si>
    <t>The Secretary of State has the power reasonably necessary to perform the duties required under Chapter 31 of Title 33.</t>
  </si>
  <si>
    <t>Authority of Secretary of State to perform duties under Nonprofit Corporation Act</t>
  </si>
  <si>
    <t>§ 33-31-1420</t>
  </si>
  <si>
    <t xml:space="preserve">The Secretary of State shall begin administrative dissolution proceedings against a nonprofit corporation if the corporation fails to report a change or principal office, fails to maintain a registered agent or registered office in the state, fails to notify the Secretary of State of a change in registered agent or office, the duration of the corporation as stated in its articles of incorporation expires, or the corporation has been adjudicated bankrupt. </t>
  </si>
  <si>
    <t>Grounds for administrative dissolution of nonprofit corporation</t>
  </si>
  <si>
    <t>§ 33-31-1421</t>
  </si>
  <si>
    <t>The Secretary of State must notify a nonprofit corporation if grounds for administrative dissolution exist and dissolve the corporation if the grounds are not corrected within 60 days.  The Secretary of State must also notify the Attorney General.</t>
  </si>
  <si>
    <t>Procedure for administrative dissolution of nonprofit corporation</t>
  </si>
  <si>
    <t>§ 33-31-1520</t>
  </si>
  <si>
    <t>Once an authorized foreign nonprofit corporation's certificate of withdrawal is effective, service on the Secretary of State is service on the foreign corporation. On receipt of process, the Secretary of State mails a copy to the foreign corporation at the address in its application for withdrawal.</t>
  </si>
  <si>
    <t>Withdrawal of foreign nonprofit corporation</t>
  </si>
  <si>
    <t>§ 33-31-1531</t>
  </si>
  <si>
    <t>If the Secretary of State or Richland Court of Common Pleas revokes a certificate of authority, the Secretary of State is the agent for service of process for an action that arose while the corporation was authorized. On receipt of process, the Secretary of State mails a copy to the foreign corporation at its principal office.</t>
  </si>
  <si>
    <t>Procedure and effect of revocation of certificate of authority for foreign nonprofit corporation</t>
  </si>
  <si>
    <t>§ 33-31-1707</t>
  </si>
  <si>
    <t>Failure to file a Notification by Existing Corporation by January 2, 1996 means a nonprofit corporation is considered to have designated the Secretary of State as agent for service of process. When the Secretary of State receives service, a copy is forwarded by certified mail to the principal office of a domestic corporation, the last address of the foreign or domestic corporation known to the plaintiff, and with respect to a foreign corporation, any registered office in the jurisdiction of incorporation (provided to the Secretary of State by the Plaintiff).</t>
  </si>
  <si>
    <t>Notification by existing corporation form</t>
  </si>
  <si>
    <t>§ 33-36-220</t>
  </si>
  <si>
    <t xml:space="preserve">A corporation not-for-profit is formed when articles of incorporation are filed with the Secretary of State and the filing fee has been paid.  All filings must be accompanied by a duplicate copy and will be returned to the customer upon payment of certified copy fee.  </t>
  </si>
  <si>
    <t>Corporation not-for-profit filing requirements</t>
  </si>
  <si>
    <t>§ 33-36-230</t>
  </si>
  <si>
    <t>The Secretary of State of State shall collect filing fees for documents filed for corporations not-for-profit, as well as copy fees for regular and certified copies.</t>
  </si>
  <si>
    <t>Corporation not-for-profit filing fees</t>
  </si>
  <si>
    <t>§ 33-36-1320</t>
  </si>
  <si>
    <t>A corporation not-for-profit may submit a petition to the Secretary of State to convert to a public service district.</t>
  </si>
  <si>
    <t>Conversion of corporation not-for-profit to a public service district</t>
  </si>
  <si>
    <t>§ 33-37-210</t>
  </si>
  <si>
    <t>Persons seeking to form a business development corporation for the purpose of promoting, developing, and advancing the prosperity and economic welfare of South Carolina may incorporate with the Secretary of State.</t>
  </si>
  <si>
    <t>Business development corporation filings</t>
  </si>
  <si>
    <t>§ 33-37-910</t>
  </si>
  <si>
    <t>The provisions of Chapters 1 through 20 of Title 33 shall apply to business development corporations except when such provisions conflict with or are inconsistent with Chapter 37 of Title 33.</t>
  </si>
  <si>
    <t>Applicability of general business corporation laws to business development corporations</t>
  </si>
  <si>
    <t>§ 33-38-120</t>
  </si>
  <si>
    <t>The provisions of Chapters 1 through 19 of Title 33 shall apply to benefit corporations except when such provisions conflict with or are inconsistent with Chapter 38 of Title 33.</t>
  </si>
  <si>
    <t>Applicability of general business corporation laws to benefit corporations</t>
  </si>
  <si>
    <t>§ 33-38-200</t>
  </si>
  <si>
    <t>A domestic corporation may incorporate or convert to a benefit corporation, and must identify a specific public benefit purpose in its articles of incorporation.</t>
  </si>
  <si>
    <t>Benefit corporation filings</t>
  </si>
  <si>
    <t>§ 33-41-1110</t>
  </si>
  <si>
    <t xml:space="preserve">A partnership may become a registered limited liability partnership by filing an application or renewal application with the Secretary of State.  Registration is effective for one year unless voluntarily withdrawn. </t>
  </si>
  <si>
    <t>Registered limited liability partnership filings</t>
  </si>
  <si>
    <t>§ 33-41-1160</t>
  </si>
  <si>
    <t>A foreign limited liability partnership may file an application or renewal application with the Secretary of State for a certificate of authority to transact business in South Carolina.</t>
  </si>
  <si>
    <t>Foreign limited liability partnership filings</t>
  </si>
  <si>
    <t>§ 33-41-1170</t>
  </si>
  <si>
    <t xml:space="preserve">If the Secretary of State finds that an application for certificate of authority to transact business by a foreign limited liability partnership conforms to law, the Secretary of State shall file it upon receipt of all filing fees.  The Secretary of State files a document by stamping or endorsing "Filed" on the original and copy of the document, along with the date and time of the filing.  </t>
  </si>
  <si>
    <t>Foreign limited liability partnership filing process</t>
  </si>
  <si>
    <t>§ 33-41-1190</t>
  </si>
  <si>
    <t xml:space="preserve">Once a foreign limited liability partnership files an application for cancellation with the Secretary of State it revokes the authority for the registered agent and once cancelled, service is made upon the Secretary of State. A cancellation does not terminate the authority of the Secretary of State to accept service on the foreign limited liability partnership with respect to causes of action arising out of transaction of business in this state. </t>
  </si>
  <si>
    <t>Cancellation of registration of foreign limited liability partnership</t>
  </si>
  <si>
    <t>§ 33-41-1200</t>
  </si>
  <si>
    <t xml:space="preserve">By transacting business in South Carolina without registration, the foreign limited liability partnership appoints the Secretary of State as agent for service of process with respect to a cause of action arising out of the transaction of business in South Carolina. </t>
  </si>
  <si>
    <t>Effect of failure of foreign limited liability partnership to register</t>
  </si>
  <si>
    <t>§ 33-42-210</t>
  </si>
  <si>
    <t>A limited partnership may form by executing and filing a certificate of limited partnership with the Secretary of State.</t>
  </si>
  <si>
    <t>Limited partnership filings</t>
  </si>
  <si>
    <t>§ 33-42-220</t>
  </si>
  <si>
    <t xml:space="preserve"> If a limited partnership formed before June 27, 1984 failed to file the certificate of amendment with respect to agent for service of process as set forth in Section 33-42-50(2) by January 1, 1988, the limited partnership designates the Secretary of State as the agent for service of process.</t>
  </si>
  <si>
    <t>Amendment of limited partnership certificate</t>
  </si>
  <si>
    <t>§ 33-42-260</t>
  </si>
  <si>
    <t xml:space="preserve">Unless the Secretary of State finds that a limited partnership certificate of limited partnership, amendment or cancellation does not conform to law, the Secretary of State shall file it upon receipt of all filing fees.  The Secretary of State files a document by stamping or endorsing "Filed" on the original and copy of the document, along with the day, month, and year of the filing.  </t>
  </si>
  <si>
    <t>Limited partnership filing process</t>
  </si>
  <si>
    <t>§ 33-42-1620</t>
  </si>
  <si>
    <t>A foreign limited partnership's registration with the Secretary of State must include a statement that the Secretary of State is agent for service of process if no agent is appointed, the agent’s authority has been revoked, or if the agent cannot be found or served with the exercise of reasonable diligence.</t>
  </si>
  <si>
    <t>Registration of foreign limited partnership</t>
  </si>
  <si>
    <t>§ 33-41-1630</t>
  </si>
  <si>
    <t xml:space="preserve">A foreign limited partnership may file an application for registration with the Secretary of State for a certificate of authority to transact business in South Carolina.  The Secretary of State shall file the application if it conforms to laws and all fees have been paid, and shall file the application by stamping or endorsing "Filed" on the original and copy of the document, along with the day, month, and year of the filing.  </t>
  </si>
  <si>
    <t>Foreign limited partnership filings</t>
  </si>
  <si>
    <t>§ 33-41-1670</t>
  </si>
  <si>
    <t>By transacting business without being registered, a foreign limited partnership appoints the Secretary of State as agent for service of process.</t>
  </si>
  <si>
    <t>Transaction of business without registration by foreign limited partnership</t>
  </si>
  <si>
    <t>§ 33-44-111</t>
  </si>
  <si>
    <t>If a limited liability company or foreign limited liability company fails to appoint or maintain an agent for process, the Secretary of State is agent. Service is made by delivering to the Secretary of State duplicate copies of the process, one of which is forwarded by registered or certified mail, return receipt requested, to the company at its designated office. The Secretary of State keeps a record of all process served.</t>
  </si>
  <si>
    <t>Service of process on limited liability company</t>
  </si>
  <si>
    <t>§ 33-44-202</t>
  </si>
  <si>
    <t xml:space="preserve">A limited liability company may organize by filing articles of organization with the Secretary of State. </t>
  </si>
  <si>
    <t>Formation of limited liability company</t>
  </si>
  <si>
    <t>§ 33-44-206</t>
  </si>
  <si>
    <t xml:space="preserve"> If a document delivered to the Secretary of State meets the filing requirements and the filing fees have been paid, the Secretary of State shall file it. The Secretary of State shall provide a certified copy upon request and payment of a fee.  A filing is effective on the date that it is received by the Secretary of State unless a delayed effective date and time are specified.  </t>
  </si>
  <si>
    <t>Limited liability company filing process</t>
  </si>
  <si>
    <t>§ 33-44-207</t>
  </si>
  <si>
    <t>A limited liability company may correct a document filed with the Secretary of State by filing articles of correction.</t>
  </si>
  <si>
    <t>Articles of correction for limited liability company</t>
  </si>
  <si>
    <t>§ 33-44-208</t>
  </si>
  <si>
    <t>A person may obtain a certificate of existence or authorization for a limited liability company from the Secretary of State that may be relied upon as conclusive evidence that the limited liability company is in existence or is authorized to do business in South Carolina.</t>
  </si>
  <si>
    <t>Certificate of existence for limited liability company</t>
  </si>
  <si>
    <t>§ 33-44-1006</t>
  </si>
  <si>
    <t xml:space="preserve">The Secretary of State may revoke the certificate of authority of a foreign limited liability company to transact business in South Carolina if the company fails to pay a fee, tax, or penalty owed to the state; fails to appoint and maintain a agent for service of process; fails to file a statement of change in the name or address of its agent for service of process; or a material misrepresentation has been made in a document submitted by the company.  If grounds for revocation exist, the Secretary of State may send notice of the revocation to the company.  The revocation becomes effective if the company does not cure the deficiency by the effective date of the revocation.  </t>
  </si>
  <si>
    <t>Grounds and procedure for revocation of certificate of authority of foreign limited liability company</t>
  </si>
  <si>
    <t>§ 33-44-1007</t>
  </si>
  <si>
    <t>A foreign limited liability company's cancellation of its certificate of authority does not terminate the Secretary of State’s authority to accept service of process for the limited liability company for claims arising out of the transaction of business in South Carolina.</t>
  </si>
  <si>
    <t>Cancellation of certificate of authority of foreign limited liability company</t>
  </si>
  <si>
    <t>§ 33-44-1008</t>
  </si>
  <si>
    <t>If a foreign limited liability company transacts business in this state without a certificate of authority, it appoints the Secretary of State as agent for service of process for claims arising out of transaction of business in this state.</t>
  </si>
  <si>
    <t xml:space="preserve">Appointment of Secretary of State as agent for service of process by foreign limited liability companies failing to obtain certificate of authority </t>
  </si>
  <si>
    <t>§ 33-45-40</t>
  </si>
  <si>
    <t>The members of a limited liability company or five or more residents of South Carolina may petition the Secretary of State to form a cooperative association for the purpose of conducting any agricultural, dairy, mercantile, mining, mechanical, or manufacturing business.</t>
  </si>
  <si>
    <t>Cooperative association petition</t>
  </si>
  <si>
    <t>§ 33-45-50</t>
  </si>
  <si>
    <t xml:space="preserve">Upon receipt of a petition to form a cooperative association and payment of the filing fee, the Secretary of State must issue to the petitioners a commission constituting them a board of incorporators and authorizing them to issue stock. </t>
  </si>
  <si>
    <t>Commission for cooperative association</t>
  </si>
  <si>
    <t>§ 33-45-140</t>
  </si>
  <si>
    <t>Upon receipt of certification from the board of incorporators that all requirements for formation have been met, the Secretary of State shall issue a certificate of charter to the cooperative association.</t>
  </si>
  <si>
    <t>Certificate of charter for cooperative association</t>
  </si>
  <si>
    <t>§ 33-46-90</t>
  </si>
  <si>
    <t>A telephone cooperative must file corporate documents with the Secretary of State.  If the filing conforms to requirements of Chapter 46 of Title 33, and the filing fees as prescribed in Section 33-1-220 are paid, the Secretary of State shall file it.</t>
  </si>
  <si>
    <t>Telephone cooperative filings</t>
  </si>
  <si>
    <t>§ 33-47-40</t>
  </si>
  <si>
    <t>The provisions of the general corporation laws of South Carolina shall apply to marketing cooperative associations except when such provisions conflict with or are inconsistent with Chapter 47 of Title 33.</t>
  </si>
  <si>
    <t xml:space="preserve">Applicability of general corporation laws to marketing cooperative associations </t>
  </si>
  <si>
    <t>§ 33-47-70</t>
  </si>
  <si>
    <t>Five or more persons engaged in the production of agricultural products may form a nonprofit marketing cooperative association.</t>
  </si>
  <si>
    <t>Formation of marketing cooperative association</t>
  </si>
  <si>
    <t>§ 33-47-260</t>
  </si>
  <si>
    <t>Marketing cooperative associations shall pay filing fees of $10.00 for articles of incorporation and $2.50 for articles of amendment.</t>
  </si>
  <si>
    <t>Filing fees for marketing cooperative associations</t>
  </si>
  <si>
    <t>§ 33-49-80</t>
  </si>
  <si>
    <t>The Secretary of State shall file articles of incorporation, amendment, consolidation, merger, conversion or dissolution for electric cooperatives if they conform to the requirements of Chapter 49 of Title 33, and the required filing fees are paid.</t>
  </si>
  <si>
    <t>Electric cooperative filings</t>
  </si>
  <si>
    <t>§ 33-49-90</t>
  </si>
  <si>
    <t>Upon receipt of an electric cooperative filing, the Secretary of State shall transmit a certified copy to the county clerk of the county or counties in which the principal office of the each electric cooperative affected by the filing is located.  The Secretary of State shall also forward a certified copy of the filing to the clerk of court or register of mesne conveyance of any county in which the cooperative owns affected property.</t>
  </si>
  <si>
    <t>Transmission of electric cooperative filings to county officials</t>
  </si>
  <si>
    <t>§ 33-53-10</t>
  </si>
  <si>
    <t xml:space="preserve">A business trust created under common law or doing business in South Carolina under an express trust instrument shall file a certified copy of the trust instrument with the Secretary of State. </t>
  </si>
  <si>
    <t>Business trust filings</t>
  </si>
  <si>
    <t>§ 33-56-30</t>
  </si>
  <si>
    <t>Charitable organizations soliciting in South Carolina must file a registration statement with the Secretary of State that discloses specific information required by statute.</t>
  </si>
  <si>
    <t>Registration statement for a charitable organization</t>
  </si>
  <si>
    <t>§ 33-56-40</t>
  </si>
  <si>
    <t>Requires the Children's Trust Fund of South Carolina to file a registration statement, but exempts it from paying the $50.00 registration fee.</t>
  </si>
  <si>
    <t>Registration statement for Children's Trust Fund of South Carolina</t>
  </si>
  <si>
    <t>§ 33-56-45</t>
  </si>
  <si>
    <t>Requires fire departments to file a registration statement, but allows the local governing body of multiple fire departments (e.g. the county) to pay a single $50.00 registration fee for all of the fire departments within its jurisdiction.</t>
  </si>
  <si>
    <t>Registration statement for fire departments</t>
  </si>
  <si>
    <t>§ 33-56-50</t>
  </si>
  <si>
    <t>Allows some types of charitable organizations to file an annual application for registration exemption in lieu of a registration statement.  The annual application for registration exemption does not include a filing fee, and exempts qualifying charitable organizations from filing an annual financial report.</t>
  </si>
  <si>
    <t>Annual application for registration exemption</t>
  </si>
  <si>
    <t>§ 33-56-55</t>
  </si>
  <si>
    <t>Allows parent-teacher associations and local chambers of commerce to engage in charitable solicitation without filing a registration statement, annual financial report, or annual application for registration exemption, or otherwise comply with the Solicitation of Charitable Funds Act, unless the organizations use professional solicitors to conduct their fundraising activities.</t>
  </si>
  <si>
    <t>Special interest exemption for parent-teacher associations and local chambers of commerce</t>
  </si>
  <si>
    <t>§ 33-56-60</t>
  </si>
  <si>
    <t>Charitable organizations that have filed a registration statement or that are soliciting contributions in South Carolina must file an annual financial report with the Secretary of State.</t>
  </si>
  <si>
    <t>Annual financial report filing</t>
  </si>
  <si>
    <t xml:space="preserve">§ 33-56-70(A); § 33-56-70(B) </t>
  </si>
  <si>
    <t>Professional solicitors, professional fundraising counsel, and commercial co-venturers must file fundraising contracts with the Secretary of State.</t>
  </si>
  <si>
    <t>Professional fundraising contract filing</t>
  </si>
  <si>
    <t xml:space="preserve">§ 33-56-70(A); § 33-56-70(C) </t>
  </si>
  <si>
    <t>Professional solicitors and commercial co-venturers must file notices of solicitation along with their fundraising contracts.</t>
  </si>
  <si>
    <t>Notice of solicitation filing</t>
  </si>
  <si>
    <t>§ 33-56-70(E)</t>
  </si>
  <si>
    <t>Professional solicitors and commercial co-venturers must file joint financial reports with the Secretary of State.</t>
  </si>
  <si>
    <t>Joint financial report filing</t>
  </si>
  <si>
    <t>§ 33-56-75</t>
  </si>
  <si>
    <t xml:space="preserve">Provides requirements for use and maintenance of a donor list owned by a charitable organization, and allows the Secretary of State pursue enforcement actions for violations of the section, including issuing notices of violation, administrative fines, and suspension of registration, as well as seeking injunctive relief in Administrative Law Court. </t>
  </si>
  <si>
    <t>Donor list enforcement</t>
  </si>
  <si>
    <t>§ 33-56-80</t>
  </si>
  <si>
    <t>Filings required under the Solicitation of Charitable Funds Act are public records.  In addition, the Secretary of State shall publish and disseminate information to the public regarding the requirements and enforcement of Solicitation of Charitable Funds Act.</t>
  </si>
  <si>
    <t>Public records and education on Solicitation of Charitable Funds Act</t>
  </si>
  <si>
    <t>§ 33-56-90</t>
  </si>
  <si>
    <t>Outlines required disclosures by professional solicitors when soliciting contributions and provides for enforcement of this section by the Secretary of State.</t>
  </si>
  <si>
    <t>Professional solicitor disclosure requirements</t>
  </si>
  <si>
    <t>§ 33-56-100</t>
  </si>
  <si>
    <t>Charitable organizations, professional solicitors, professional fundraising counsel, and commercial co-venturers are required to maintain accurate fiscal records of activity in South Carolina for three years after the end of the relevant registration period.</t>
  </si>
  <si>
    <t xml:space="preserve">§ 33-56-110(A); § 33-56-110(B); § 33-56-110(F)  </t>
  </si>
  <si>
    <t>Requires professional solicitors to file a registration application that discloses specific information required by statute, and that includes a professional solicitor's bond.</t>
  </si>
  <si>
    <t>Registration application for a professional solicitor company</t>
  </si>
  <si>
    <t xml:space="preserve">§ 33-56-110(A); § 33-56-110(B); § 33-56-110(C)  </t>
  </si>
  <si>
    <t>Requires individual professional solicitors that are employed by a professional solicitor company to file a registration application that discloses specific information required by statute.</t>
  </si>
  <si>
    <t>Registration application for an individual professional solicitor</t>
  </si>
  <si>
    <t>§ 33-56-110(A); § 33-56-110(D)</t>
  </si>
  <si>
    <t>Requires professional fundraising counsel to file a registration application that discloses specific information required by statute.</t>
  </si>
  <si>
    <t>Registration application for a professional fundraising counsel</t>
  </si>
  <si>
    <t>§ 33-56-110(A); § 33-56-110(E)</t>
  </si>
  <si>
    <t>Requires commercial co-venturers to file a registration application that discloses specific information required by statute.</t>
  </si>
  <si>
    <t>Registration application for a commercial co-venturer</t>
  </si>
  <si>
    <t>§ 33-56-120</t>
  </si>
  <si>
    <t>Prohibits misrepresentations when soliciting contributions and provides for enforcement of this section by the Secretary of State.</t>
  </si>
  <si>
    <t>Prohibition of misrepresentation in charitable solicitation</t>
  </si>
  <si>
    <t>§ 33-56-130</t>
  </si>
  <si>
    <t>Foreign charitable organizations, professional solicitors, professional fundraising counsel, and commercial co-venturers are deemed to appoint the Secretary of State as registered agent, if they have not otherwise appointed a registered agent.</t>
  </si>
  <si>
    <t>Appointment of Secretary of State as registered agent for foreign charitable organizations and professional fundraisers</t>
  </si>
  <si>
    <t>§ 33-56-140(A)</t>
  </si>
  <si>
    <t>Authorizes Secretary of State to investigate violations of Solicitation of Charitable Funds Act and issue subpoenas.</t>
  </si>
  <si>
    <t>Investigation authority of Secretary of State</t>
  </si>
  <si>
    <t>§ 33-56-140(B)</t>
  </si>
  <si>
    <t>Authorizes the Secretary of State to send notices via certified mail for violations of the Solicitation of Charitable Funds Act.</t>
  </si>
  <si>
    <t>Notices of violation</t>
  </si>
  <si>
    <t>Authorizes the Secretary of State to asses administrative fines of up to $2,000.00 per violation of the Solicitation of Charitable Funds Act.</t>
  </si>
  <si>
    <t>Imposition of administrative fines</t>
  </si>
  <si>
    <t>§ 33-56-140(C)</t>
  </si>
  <si>
    <t>Authorizes the Secretary of State to seek injunctive relief in Administrative Law Court for violations of the Solicitation of Charitable Funds Act.</t>
  </si>
  <si>
    <t>Injunctive relief</t>
  </si>
  <si>
    <t>§ 33-56-140(D)</t>
  </si>
  <si>
    <t>Authorizes the Secretary of State to reject registration applications, statements, reports and other filings that contain false or misleading information.</t>
  </si>
  <si>
    <t>Rejection of filings</t>
  </si>
  <si>
    <t>§ 33-56-140(E)</t>
  </si>
  <si>
    <t xml:space="preserve">Allows persons who have received an administrative fine, been suspended, or had their registration rejected to file an appeal with the Administrative Law Court.  Authorizes the Secretary of State to suspend the registration and seek injunctive relief against persons who have failed to remit administrative fines or file an appeal within allotted time frame. </t>
  </si>
  <si>
    <t>Notices of suspension, injunctive relief, and right to appeal</t>
  </si>
  <si>
    <t>§ 33-56-145</t>
  </si>
  <si>
    <t>Provides for criminal prosecution of certain charities-related offenses and prohibits convicted persons from serving as a professional solicitor or professional fundraising counsel for five years after conviction.</t>
  </si>
  <si>
    <t>Prohibition of convicted persons from serving as professional solicitors and professional fundraising counsel</t>
  </si>
  <si>
    <t>§ 33-56-150</t>
  </si>
  <si>
    <t>Allows the Secretary of State to designate a Director of Public Charities.</t>
  </si>
  <si>
    <t>Designation of Director of Public Charities</t>
  </si>
  <si>
    <t>§ 33-56-190</t>
  </si>
  <si>
    <t>Allows the Secretary of State to enter into agreements with other states to exchange information related to charitable organizations, professional solicitors, professional fundraising counsel, and commercial co-venturers.</t>
  </si>
  <si>
    <t>Cooperation with other states for sharing information and enforcement actions</t>
  </si>
  <si>
    <t>§ 33-57-110</t>
  </si>
  <si>
    <t>Provides definitions for administration and enforcement of raffles operated for charitable purposes.</t>
  </si>
  <si>
    <t>§ 33-57-120(A)</t>
  </si>
  <si>
    <t>Provides the specific requirements a nonprofit organization must meet in order to legally conduct raffles.</t>
  </si>
  <si>
    <t>§ 33-57-120(B)</t>
  </si>
  <si>
    <t>Outlines the types of raffles that a nonprofit organization can conduct without having to register with the Secretary of State, including prize limits and frequency of raffles.</t>
  </si>
  <si>
    <t>§ 33-57-120(B); § 33-57-120(C)</t>
  </si>
  <si>
    <t xml:space="preserve">Requires nonprofit organizations that intend to conduct raffles to file an annual raffle form with the Secretary of State. </t>
  </si>
  <si>
    <t>Raffle registration form</t>
  </si>
  <si>
    <t>§ 33-57-120(D)</t>
  </si>
  <si>
    <t>Permits the Secretary of State to revoke a nonprofit organization's registration to conduct raffles if it loses its tax exempt status with the Internal Revenue Service.</t>
  </si>
  <si>
    <t>Revocation of raffle registration</t>
  </si>
  <si>
    <t>§ 33-57-120(E); § 33-57-120(F)</t>
  </si>
  <si>
    <t>Provides that raffles operated for charitable purposes are subject to investigation and actions by the Secretary of State, and that other raffles and lotteries are subject to investigations and actions by law enforcement.</t>
  </si>
  <si>
    <t>Jurisdiction for raffle enforcement</t>
  </si>
  <si>
    <t>§ 33-57-130; § 33-57-140</t>
  </si>
  <si>
    <t>Provides specific requirements and restrictions for raffles, which are subject to enforcement by the Secretary of State.</t>
  </si>
  <si>
    <t>Raffle restrictions and standards</t>
  </si>
  <si>
    <t>§ 33-57-150</t>
  </si>
  <si>
    <t>Outlines allowable expenses for raffles and requires nonprofit organizations to file an annual financial report that contains itemized information for each raffle held during the fiscal year.  Also provides for administrative fines, revocation of registration, and injunctive action by the Secretary of State for failure to file the report timely.</t>
  </si>
  <si>
    <t>Allowable raffle expenses and annual raffle financial report</t>
  </si>
  <si>
    <t>§ 33-57-150(D)</t>
  </si>
  <si>
    <t>Requires nonprofit organizations to maintain accurate fiscal records relating to raffles for three years.</t>
  </si>
  <si>
    <t>§ 33-57-160(A)</t>
  </si>
  <si>
    <t xml:space="preserve">Authorizes Secretary of State to administer the provisions of the chapter governing nonprofit raffles. </t>
  </si>
  <si>
    <t>Administration of Chapter 57, Title 33 by Secretary of State</t>
  </si>
  <si>
    <t>Authorizes Secretary of State to investigate raffle violations, issue subpoenas, and inspect premises.</t>
  </si>
  <si>
    <t>§ 33-57-160(B); § 33-57-160(C)</t>
  </si>
  <si>
    <t>Authorizes the Secretary of State to assess administrative fines of up to $500.00 per raffle violation, including each day in violation, and to seek injunctive relief before the Administrative Law Court.</t>
  </si>
  <si>
    <t xml:space="preserve">Imposition of administrative fines and injunctive relief </t>
  </si>
  <si>
    <t>§ 33-57-160(D)</t>
  </si>
  <si>
    <t xml:space="preserve">Allows persons who have received an administrative fine, or had their registration suspended, revoked or rejected to file an appeal with the Administrative Law Court.  Authorizes the Secretary of State to suspend the registration and seek injunctive relief against persons who have failed to remit administrative fines or file an appeal within allotted time frame. </t>
  </si>
  <si>
    <t>§ 33-57-170</t>
  </si>
  <si>
    <t>Provides for criminal prosecution of certain raffles-related offenses and prohibits convicted persons from registering to conduct raffles for five years after conviction.</t>
  </si>
  <si>
    <t>Criminal penalties and prohibition on conducting raffles</t>
  </si>
  <si>
    <t>§ 33-57-190</t>
  </si>
  <si>
    <t>Authorizes the Secretary of State to promulgate regulations to administer and enforce the laws governing nonprofit raffles.</t>
  </si>
  <si>
    <t>Promulgation of regulations for nonprofit raffles</t>
  </si>
  <si>
    <t>§ 36-9-501</t>
  </si>
  <si>
    <t>The Office of the Secretary of State shall serve as the office in which to file a financing statement to perfect a security interest in collateral, including fixtures, of a transmitting utility, and all other collateral except as-extracted collateral, timber to be cut, and fixture filings.</t>
  </si>
  <si>
    <t>Secretary of State as filing office for financing statements</t>
  </si>
  <si>
    <t>§ 36-9-502</t>
  </si>
  <si>
    <t xml:space="preserve">A financing statement is sufficient only if it provides the name of debtor, the name of secured party, and indicates the collateral covered by the financing statement. </t>
  </si>
  <si>
    <t>§ 36-9-503</t>
  </si>
  <si>
    <t>The financing statement must contain the name and address of the debtor and the secured party to be sufficient.</t>
  </si>
  <si>
    <t>§ 36-9-504</t>
  </si>
  <si>
    <t>The financing statement must contain a description of the collateral that it covers to be sufficient.</t>
  </si>
  <si>
    <t>§ 36-9-516</t>
  </si>
  <si>
    <t xml:space="preserve">Communication of a record to a filing office and payment of applicable filing fee or acceptance of the record by the filing office constitutes filing. </t>
  </si>
  <si>
    <t xml:space="preserve">Filing and effectiveness of UCC filing </t>
  </si>
  <si>
    <t>§ 36-9-516(b)</t>
  </si>
  <si>
    <t xml:space="preserve">Filing does not occur if the record is not communicated by a method or medium authorized by the filing office; applicable fee not submitted; lack of debtor/secured party information; and other information for proper indexing. </t>
  </si>
  <si>
    <t>Rejection of UCC filings</t>
  </si>
  <si>
    <t>§ 36-9-516(b)(8)</t>
  </si>
  <si>
    <t>Filing does not occur if the Secretary of State refuses to accept a filing upon determination that the record is not created pursuant to Chapter 9 of Title 36, or is otherwise intended for an improper purpose, such as to defraud, hinder, harass, or otherwise wrongfully interfere with a person.</t>
  </si>
  <si>
    <t xml:space="preserve">Rejection of UCC filing for improper purpose </t>
  </si>
  <si>
    <t>§ 36-9-516(b)(9)</t>
  </si>
  <si>
    <t>Filing does not occur if the Secretary of State refuses to accept a filing upon determination that the same person is listed as both debtor and secured party, the collateral described is not within the scope of Chapter 9 of Title 36, or the record is being filed for a purpose other than a secured transaction.</t>
  </si>
  <si>
    <t>Rejection of UCC filing when secured party and debtor are same person, and collateral and/or transaction is not in scope of Chapter 9 of Title 36</t>
  </si>
  <si>
    <t>§ 36-9-518</t>
  </si>
  <si>
    <t>A person may file an information statement with the Secretary of State if they believe a previously filed record is inaccurate or was wrongfully filed.</t>
  </si>
  <si>
    <t>Information statement filing</t>
  </si>
  <si>
    <t>§ 36-9-519</t>
  </si>
  <si>
    <t>As the filing office, the Secretary of State shall assign a unique number to the statement to include date and time of filing; index debtor's/secured party's name and address; and maintain the filed record for public inspection.</t>
  </si>
  <si>
    <t>Numbering, maintaining, indexing, and communicating information provided in records</t>
  </si>
  <si>
    <t>§ 36-9-520</t>
  </si>
  <si>
    <t xml:space="preserve">As the filing office, the Secretary of State shall refuse to accept a record for filing for a reason stated in 36-9-516(b). </t>
  </si>
  <si>
    <t>Rejection of UCC filing</t>
  </si>
  <si>
    <t>§ 36-9-520(e)</t>
  </si>
  <si>
    <t xml:space="preserve">If the Secretary of State refuses to accept a for filing or cancels a wrongfully filed record, the secured party may file an appeal with the Administrative Law Court. </t>
  </si>
  <si>
    <t>Right to appeal decision to reject UCC filing</t>
  </si>
  <si>
    <t>§ 36-9-521</t>
  </si>
  <si>
    <t>The filing office must accept financing statements and amendments in the form and format prescribed, except for reasons provided under Section 36-9-516(b).</t>
  </si>
  <si>
    <t>Uniform form for financing statement and amendments</t>
  </si>
  <si>
    <t>§ 36-9-522</t>
  </si>
  <si>
    <t xml:space="preserve">As a filing office, the Secretary of State maintains records for public inspection in a searchable index within the Uniform Commercial Code information management system for at least one year after the effectiveness of the statement has lapsed with respect to the secured party of record.  </t>
  </si>
  <si>
    <t>Maintenance and destruction of UCC records</t>
  </si>
  <si>
    <t>§ 36-9-523</t>
  </si>
  <si>
    <t>Persons may request copies from the Secretary of State that are retrievable by the name of the debtor and/or secured party or by the file number of the related initial financing statement, and each record related to an initial financing statement is retrieved with the initial financing statement using either retrieval method.  The Secretary of State shall also offer for sale or license bulk copies of all records filed under Chapter 9 of Title 36.</t>
  </si>
  <si>
    <t>Request for information and copies of UCC filings</t>
  </si>
  <si>
    <t>§ 36-9-526</t>
  </si>
  <si>
    <t>The Secretary of State shall adopt and publish rules to implement Chapter 9 of Title 36.  The Secretary of State follows the International Association of Commercial Administrators rules, and takes into consideration the rules and practices of, and the technology used by, filing offices in other jurisdictions.</t>
  </si>
  <si>
    <t>UCC filing office rules</t>
  </si>
  <si>
    <t>§ 37-17-30(B)(1)</t>
  </si>
  <si>
    <t>Discount medical plan organizations or marketers that sell, market, promote, advertise, or distribute a discount medical plan that is not insurance must designate a South Carolina resident as registered agent, and register the agent with the Secretary of State.</t>
  </si>
  <si>
    <t>Designation of registered agent for discount medical plan organizations</t>
  </si>
  <si>
    <t>§ 37-17-30(B)(2)</t>
  </si>
  <si>
    <t>The Secretary of State is designated as the registered agent and may accept service of process for discount medical plan organizations that have not filed a registered agent with the Secretary of State.</t>
  </si>
  <si>
    <t>Service of process upon Secretary of State for nonregistered discount medical plan organizations</t>
  </si>
  <si>
    <t>§ 39-15-420</t>
  </si>
  <si>
    <t>Application for a state agricultural or horticultural brand or mark is made to the Secretary of State. The Secretary of State determines if the brand or mark too closely resembles another as to be misleading or deceiving. If it is, the application is denied. If the mark is acceptable, the Secretary maintains a record of the mark and assigns it a permanent registered number.</t>
  </si>
  <si>
    <t>Registration of agricultural or horticultural brand with Secretary of State</t>
  </si>
  <si>
    <t>§ 39-15-430</t>
  </si>
  <si>
    <t xml:space="preserve">The application for filing of an agricultural or horticultural brand or mark is accompanied by a $2.00 fee and the Secretary of State issues the applicant a certificate of recordation and the registered number assigned thereto. Thereafter, he issues certificates to any person applying for it on the payment of a $1.00 fee. </t>
  </si>
  <si>
    <t>Issuance of certificate of recordation of agricultural or horticultural brand or mark; fees; admissibility of certificate as evidence</t>
  </si>
  <si>
    <t>§ 39-15-440</t>
  </si>
  <si>
    <t>The owner of a registered agricultural or horticultural brand or mark may transfer, sell, or release it by an instrument in writing on application to the Secretary of State with a fee of $2.00. The Secretary of State will keep a record of the transfer.</t>
  </si>
  <si>
    <t>Transfer, release or sale of agricultural or horticultural brand or mark; record thereof</t>
  </si>
  <si>
    <t>§ 39-15-1105</t>
  </si>
  <si>
    <t>The Secretary of State is charged with the administration of Article 11 of Chapter 15, Title 39, which governs registration of state trademarks and service marks.</t>
  </si>
  <si>
    <t>Definitions used in Title 39, Chapter 15</t>
  </si>
  <si>
    <t>§ 39-15-1110</t>
  </si>
  <si>
    <t>Provides a list of reasons that a mark may not be registered by the Secretary, including when a mark is merely descriptive or too closely resembles a mark already registered in this State. However, a mark that might otherwise be merely descriptive may be registered if it has become distinctive, which is shown by providing proof of continuous use as a mark in this State by the applicant for the five years prior.</t>
  </si>
  <si>
    <t>Conditions precluding registration of distinguishing mark for goods or services; exception for distinctive mark</t>
  </si>
  <si>
    <t>§ 39-15-1115</t>
  </si>
  <si>
    <t>Lists the requirements of an application for registration of a mark, which includes that the application must be accompanied by three specimens showing the mark as used and accompanied by the application fee to the Secretary of State.</t>
  </si>
  <si>
    <t>Application for registration of mark; required information</t>
  </si>
  <si>
    <t>§ 39-15-1120</t>
  </si>
  <si>
    <t>The Secretary of State examines applications for registration of marks. The Secretary may require a disclaimer of components or amendments to the application. The Secretary may make amendments with the applicant’s consent. The Secretary will notify the applicant of reasons for rejection when rejected. An applicant may appeal to the circuit court in Richland County if a registration application is finally refused.</t>
  </si>
  <si>
    <t>Examination and amendment by Secretary of application for registration of mark</t>
  </si>
  <si>
    <t>§ 39-15-1125</t>
  </si>
  <si>
    <t xml:space="preserve">When a mark is registered, the Secretary issues a certificate of registration to the applicant showing required information. Certificate of registration is admissible in evidence as proof of registration of the mark in an action or judicial proceeding in this State. </t>
  </si>
  <si>
    <t>Certificate of registration; issuance; admissibility as evidence</t>
  </si>
  <si>
    <t>§ 39-15-1130</t>
  </si>
  <si>
    <t>Registration of a mark is effective five years and may be renewed within six months before the expiration. A renewal must meet the Secretary’s requirements, include a verified statement that the mark is in use, provide a specimen showing actual use, and must include a renewal fee.</t>
  </si>
  <si>
    <t>Effective period of registration of mark; renewal</t>
  </si>
  <si>
    <t>§ 39-15-1135</t>
  </si>
  <si>
    <t>A registered mark can be assigned by the applicant to another person by filing a properly executed instrument with the Secretary of State and paying the recording fee. A registrant changing the name of the applicant may record the change of name on payment of the recording fee and the Secretary may issue a new certificate of registration in the name of the assignee for the remainder of the registration. Other instruments, such as a security interest, may be recorded at the discretion of the Secretary.</t>
  </si>
  <si>
    <t>Assignment of mark and registration; Certificate of change of name; Recording</t>
  </si>
  <si>
    <t>§ 39-15-1140</t>
  </si>
  <si>
    <t>The Secretary keeps a record of all marks registered or renewed for public examination.</t>
  </si>
  <si>
    <t>Public record of registered or renewed marks</t>
  </si>
  <si>
    <t>§ 39-15-1145</t>
  </si>
  <si>
    <t>The Secretary shall cancel a registration if the registrant requests it, if the registration is not renewed, or if the court orders it.</t>
  </si>
  <si>
    <t>Cancellation of registration of mark from register</t>
  </si>
  <si>
    <t>§ 39-15-1150</t>
  </si>
  <si>
    <t>Provides a listing of general classification of goods and services to which applicants refer for purposes of completing an application for registration. A single application for registration of a mark may include goods upon which or services with which the mark is actually being used indicating the appropriate class or classes of goods or services. When a single application includes goods or services which fall within multiple classes, the secretary may require payment of a fee for each class.</t>
  </si>
  <si>
    <t>Classification of goods and services</t>
  </si>
  <si>
    <t>§ 39-15-1185</t>
  </si>
  <si>
    <t>The Secretary charges a fee of $15.00 for an original application (The Secretary charges a fee of $15.00 per class in an original application per Section 39-15-1150), $5.00 for a renewal application, and $3.00 for an assignment. Fees are not refundable.</t>
  </si>
  <si>
    <t>Trademark application fees</t>
  </si>
  <si>
    <t>§ 39-15-1190</t>
  </si>
  <si>
    <t>Authorizes the Secretary of State to independently investigate and assist law enforcement in investigations of illegal distribution, trafficking, and production of counterfeit marks, as well as refer evidence to solicitors and the Department of Revenue for prosecution.</t>
  </si>
  <si>
    <t>Investigation of distribution, trafficking, and production of Counterfeit Marks</t>
  </si>
  <si>
    <t>§ 39-57-50</t>
  </si>
  <si>
    <t>Requires sellers of business opportunities to file disclosure statements and copy of surety bond or notice of trust account with the Secretary of State, and the Secretary of State to issue the seller a registration number.</t>
  </si>
  <si>
    <t>Application for registration of a business opportunity</t>
  </si>
  <si>
    <t>§ 39-57-55</t>
  </si>
  <si>
    <t xml:space="preserve">Requires sellers of business opportunities to renew their registration with the Secretary of State every 24 months. </t>
  </si>
  <si>
    <t>Biennial registration and licensure of business opportunities</t>
  </si>
  <si>
    <t>§ 40-43-83(B)</t>
  </si>
  <si>
    <t>Non-resident prescription drug distributors must designate a registered agent for service of process.</t>
  </si>
  <si>
    <t>Designation of registered agent for non-resident prescription drug distributors</t>
  </si>
  <si>
    <t>The Secretary of State is designated as the registered agent and may accept service of process for non-resident prescription drug distributors that have not designated a registered agent with the Secretary of State, as well as those that are not permitted by the Board of Pharmacy.</t>
  </si>
  <si>
    <t>Service of process upon Secretary of State for non-resident prescription drug distributors</t>
  </si>
  <si>
    <t>§ 41-25-30</t>
  </si>
  <si>
    <t xml:space="preserve">Requires the Secretary of State to license private personnel placement services to operate in South Carolina and provides the license application requirements.  Also requires the Secretary of State to investigate violations of licensure requirements, as well as revoke and deny licenses under certain circumstances. </t>
  </si>
  <si>
    <t>Licensing requirements for private personnel placement services</t>
  </si>
  <si>
    <t>§ 41-25-35</t>
  </si>
  <si>
    <t>Provides that the licensure period for a private personnel placement service shall extend for 24 months, and provides the deadline for renewal of the license.</t>
  </si>
  <si>
    <t xml:space="preserve">Duration of license for private personnel placement services </t>
  </si>
  <si>
    <t>§ 41-25-110</t>
  </si>
  <si>
    <t>Permits the Secretary of State, along with the Division of Labor, Attorney General, Department of Consumer Affairs, South Carolina Law Enforcement Division, Circuit Solicitors, local law enforcement agencies, and any persons who have been damaged by or is aware of a violation of the South Carolina Private Personnel Placement Services Act to enforce the Act.</t>
  </si>
  <si>
    <t>Enforcement of South Carolina Private Personnel Placement Services Act</t>
  </si>
  <si>
    <t>§ 42-7-75</t>
  </si>
  <si>
    <t>All state agencies are required to pay workers' compensation premiums as determined by the State Accident Fund.  To determine premiums, state agencies must provide an annual report of the agency's gross payroll and number of employees to the State Accident Fund.</t>
  </si>
  <si>
    <t>§ 46-33-40</t>
  </si>
  <si>
    <t>Foreign nursery businesses shipping into this State shall appoint the Secretary of State as agent for service.</t>
  </si>
  <si>
    <t>Appointment of Secretary of State as agent for service of process by out-of-state shippers</t>
  </si>
  <si>
    <t>§ 47-9-260</t>
  </si>
  <si>
    <t>A person can apply for a brand by sending the Secretary of State a facsimile of the desired brand and written application which states where the brand will appear on the livestock. The cost is $3.00.</t>
  </si>
  <si>
    <t>Application and fee for adoption of livestock brand</t>
  </si>
  <si>
    <t>§ 47-9-270</t>
  </si>
  <si>
    <t>On receipt of the application and fee, if the brand is not the recorded brand of another in this State, the Secretary of State registers the brand and issues a certificate of registration. The certificate shows the brand registered and where it appears on the livestock.</t>
  </si>
  <si>
    <t>Issuance of certificate for livestock brand</t>
  </si>
  <si>
    <t>§ 47-9-280</t>
  </si>
  <si>
    <t xml:space="preserve">Once the certificate is received from the Secretary of State, the owner records it with the Clerk of Court in every county where he or she has livestock. </t>
  </si>
  <si>
    <t>§ 47-9-330</t>
  </si>
  <si>
    <t>A registered brand may be conveyed to another by written instrument which must be registered to the Secretary of State. On registration of the instrument and payment of $3.00, the Secretary of State issues a new certificate to the purchaser for the remainder of the term of registration and records the certificate.</t>
  </si>
  <si>
    <t>Transfers of livestock brands</t>
  </si>
  <si>
    <t>§ 47-9-340</t>
  </si>
  <si>
    <t>The Secretary of State shall cancel the registration of any brand at the written request of the owner or on order of a court of competent jurisdiction.</t>
  </si>
  <si>
    <t>Cancellation of registration of livestock brand</t>
  </si>
  <si>
    <t>§ 47-9-380</t>
  </si>
  <si>
    <t>It is unlawful to brand livestock unless the brand has been registered with and certified as the Secretary of State and has been recorded with the Clerk of Court in each county where he has livestock.</t>
  </si>
  <si>
    <t>§ 47-9-390</t>
  </si>
  <si>
    <t>The Secretary of State must keep a record of all brands registered and the names and addresses of the owners, which records are open to the public.</t>
  </si>
  <si>
    <t>Livestock brand records</t>
  </si>
  <si>
    <t>§ 47-9-400</t>
  </si>
  <si>
    <t>The Secretary of State may promulgate rules and regulations to supplement this article.</t>
  </si>
  <si>
    <t>Rules and regulations for livestock brands</t>
  </si>
  <si>
    <t>§ 58-12-300</t>
  </si>
  <si>
    <t>The Secretary of State is the sole cable franchising authority in South Carolina.</t>
  </si>
  <si>
    <t>Secretary of State as Cable Franchise Authority</t>
  </si>
  <si>
    <t>§ 58-12-310</t>
  </si>
  <si>
    <t>A person or entity seeking to provide cable or video service in SC must apply with the Secretary of State. To amend the state-issued certificate, the franchisee must file an amended application with the Secretary of State reflecting new areas to be served. Within five days of receipt of an application, the Secretary of State must notify each affected municipality and county of receipt of the application and must request from them the franchise fee rate imposed on the incumbent provider, the number of access channels they’ve activated under the incumbent cable provider’s franchise agreement, and whether they consent to the state-issued certificate of franchise authority sought. If the municipality or county does not respond or denies consent, the Secretary of State denies the application with regard to that municipality or county, noting on the notice of denial the reason for it. Within 80 days of the request, the Secretary of State will issue the applicant a certificate of franchise authority. The Secretary of State shall keep for public examination a record of all certificates applied for or granted. Notices of transfer must be filed with the Secretary of State and the affected municipalities or counties within ten days of the completion of the transfer. Certificates of franchise authority may be terminated by the provider by submitting written notice to the Secretary of State and affected municipalities or counties.</t>
  </si>
  <si>
    <t xml:space="preserve">Application for cable franchise certificate; procedure </t>
  </si>
  <si>
    <t>§ 58-12-325</t>
  </si>
  <si>
    <t xml:space="preserve">At the time any certificate of franchise authority is issued by the Secretary of State, the Secretary of State immediately shall post information relating to the certificate. At any time on or after a holder of a state-issued certificate of franchise authority gives notice that it is offering cable or video service in a given municipality or county, any cable service provider serving such municipality or county has the option to terminate existing franchises previously issued by such municipality or county and instead offer cable or video service in such municipality or county under a certificate of franchise authority issued by the Secretary of State. A cable service provider exercising its termination option shall file a statement of termination with the Secretary of State on a form as required by the Secretary of State and submit copies of such filing with any affected municipalities or counties. Termination of existing franchises is effective immediately upon issuance of a certificate of franchising authority by the Secretary of State granting authority to provide cable or video service in the described municipalities and counties. </t>
  </si>
  <si>
    <t>Transfer from county or municipality issued franchise authority to state issued franchise authority</t>
  </si>
  <si>
    <t>§ 58-12-330</t>
  </si>
  <si>
    <t>No change to a franchise fee in a state-issued certificate of franchise authority is effective earlier than 45 days after the Secretary of State provides the holder with written notice of the change. A municipality or county must notify the Secretary of State of any change to cable or video service franchise fee rate.</t>
  </si>
  <si>
    <t>Notice of change of cable franchise fee rate</t>
  </si>
  <si>
    <t>§ 58-12-350</t>
  </si>
  <si>
    <t xml:space="preserve"> A franchise authority, state agency, or political subdivision may not impose build-out requirements on a holder of a state-issued certificate of franchise authority.</t>
  </si>
  <si>
    <t>Imposition of cable system or video service network construction or cable or video service deployment build-out requirements</t>
  </si>
  <si>
    <t>§ 58-15-10</t>
  </si>
  <si>
    <t xml:space="preserve"> If three or more persons desire to form a corporation to build a railroad, or carry on a street railway, steamboat, or canal business, they may file a written declaration and petition with the Secretary of State.</t>
  </si>
  <si>
    <t>Petition for incorporation of railroad, street railway, steamboat or canal company</t>
  </si>
  <si>
    <t>§ 58-15-30</t>
  </si>
  <si>
    <t>Opponents of the application may appear and oppose it. On such showing, the Secretary of State may refuse to grant the charter or may grant it according to his judgment.</t>
  </si>
  <si>
    <t>Appearance of opponents of railroad application</t>
  </si>
  <si>
    <t>§ 58-15-40</t>
  </si>
  <si>
    <t>On filing of the declaration and payment of $3.00, the Secretary of State files and indexes the declaration and issues to two or more of the petitioners a commission constituting them a board of incorporators, allowing them to open books of subscription to capital stock after public notice not less than 30 days to be published in a newspaper in each of the counties where the proposed road shall pass. In the case of steamboat companies, notice is given at the termini only.</t>
  </si>
  <si>
    <t>Issuance of commission to railroad incorporators</t>
  </si>
  <si>
    <t>§ 58-15-70</t>
  </si>
  <si>
    <t>On completion of the organization of the corporation, the incorporators file with the Secretary of State a return, duly attested, that they have complied with the requirements. The return must also include names, residences, and amount subscribed by each subscriber and names and residences of the board of directors, president, and secretary of the company.</t>
  </si>
  <si>
    <t>Filing and contents of railroad incorporators' return</t>
  </si>
  <si>
    <t>§ 58-15-90</t>
  </si>
  <si>
    <t>Upon the filing of the return and the payment of charter fees required by Chapter 29 of Title 33 the Secretary of State shall issue to the board of directors a certificate, to be known as a charter, that the corporation has been fully organized, according to the laws of this State under the name and for the purpose indicated in the written declaration; that it is fully authorized to commence business under its charter; that it is a body politic and corporate and as such may sue and be sued in any of the courts of this State; and, in the case of a railroad corporation, that it is entitled to all the rights and privileges and subject to all the liabilities of railroad corporations under the laws of this State.</t>
  </si>
  <si>
    <t>Issuance of railroad charter</t>
  </si>
  <si>
    <t>§ 58-15-100</t>
  </si>
  <si>
    <t>The declaration, commission, incorporators’ return, and charter is filed or recorded by the Secretary of State.</t>
  </si>
  <si>
    <t>Recordation and filing of railroad charter and other documents</t>
  </si>
  <si>
    <t>§ 58-15-160</t>
  </si>
  <si>
    <t>Any corporation organized under the provisions of this article or chartered by the General Assembly prior to February 28, 1899 may have its charter amended by the Secretary of State, by filing with the Secretary of State a written declaration showing the desired changes in its charter and paying a fee of five dollars to cover the issuance, filing, and indexing of the amended charter. After notice as the Secretary of State may prescribe, the Secretary issues a certificate to the corporation as supplement to its charter, which is filed and recorded as charters are required to be under 58-15-100 with the changes, additions, or alterations sought.</t>
  </si>
  <si>
    <t>Manner in which railroad charters may be amended</t>
  </si>
  <si>
    <t>§ 58-15-170</t>
  </si>
  <si>
    <t>Any railroad, steamboat, street railway, or canal company wanting to increase or decrease its capital stock must have a stockholders’ meeting and a resolution with any proposed changes or amendments adopted is attached with the petition to amend filed with the Secretary of State under 58-15-160.</t>
  </si>
  <si>
    <t>Amendment of railroad filings</t>
  </si>
  <si>
    <t>§ 58-15-200</t>
  </si>
  <si>
    <t>All fees collected by the Secretary of State under this chapter go to the State Treasury.</t>
  </si>
  <si>
    <t>Fees for railroad filings</t>
  </si>
  <si>
    <t>§ 58-17-340</t>
  </si>
  <si>
    <t>In the sale of a railroad wholly or partially in SC, a corporation may be formed for the purpose of owning and maintaining the railroad, by filing in the Secretary of State’s Office a certificate with the name and style of the corporation, number of directors, names of directors and period of services not to exceed one year, amount of capital stock of the corporation, and number of shares into which it will be divided.</t>
  </si>
  <si>
    <t>Formation of corporation following purchase of railroad</t>
  </si>
  <si>
    <t>§ 58-17-430</t>
  </si>
  <si>
    <t>A copy of the certificate attested by the Secretary of State or his deputy is evidence of incorporation.</t>
  </si>
  <si>
    <t>Certificate as evidence of incorporation of railroad</t>
  </si>
  <si>
    <t>§ 58-17-620</t>
  </si>
  <si>
    <t>In consolidation of railroad companies, agreement to consolidate must be submitted to the stockholders of each company and voted upon. If the agreement is adopted, the agreement or a certified copy of it must be filed in the office of the Secretary of State and from that point on is the act of consolidation of the companies. A copy of the agreement and act of consolidation duly certified by the Secretary of State is evidence of the new corporation.</t>
  </si>
  <si>
    <t>Procedure for consolidation of railroad companies</t>
  </si>
  <si>
    <t>§ 58-17-630</t>
  </si>
  <si>
    <t>When a railroad company consolidates, there is paid to the Secretary of State a fee on the capital stock of the combined company as in the organization of the new company, but credit is given for any charter fees paid by the companies forming the consolidated company.</t>
  </si>
  <si>
    <t>Fees for consolidation of railroad companies</t>
  </si>
  <si>
    <t>§ 58-17-660</t>
  </si>
  <si>
    <t>On perfecting the agreement and act of consolidation and filing it, or a copy, with the Secretary of State, the corporations are deemed one corporation by the name provided in the agreement.</t>
  </si>
  <si>
    <t>Rights and duties of consolidated railroad corporations</t>
  </si>
  <si>
    <t>2 U.S.C. § 1(a)-(b)</t>
  </si>
  <si>
    <t>Federal</t>
  </si>
  <si>
    <t xml:space="preserve">It shall be the duty of the executive of the State from which any Senator has been chosen to certify his election, under the seal of the State, to the President of the Senate of the United States. The certificate mentioned in section 1a of this title shall be countersigned by the secretary of state of the State. </t>
  </si>
  <si>
    <t>Election of United States Senator to be certified by Governor and countersigned by Secretary of State</t>
  </si>
  <si>
    <t>96.1 (SS: UCC Filing Fees)</t>
  </si>
  <si>
    <t>FY 2019-20 Proviso</t>
  </si>
  <si>
    <t xml:space="preserve">Revenues from the fees raised pursuant to Sections 36-9-525(a), not to exceed $180,000, may be retained by the Secretary of State for purposes of UCC administration.
</t>
  </si>
  <si>
    <t>UCC filings</t>
  </si>
  <si>
    <t>96.2 (SS: Charitable Funds Act Disclosure Violations)</t>
  </si>
  <si>
    <t xml:space="preserve">The Secretary of State shall refer to the Attorney General for investigation under Section 33-56-145 of the Solicitation of Charitable Funds Act any person who is alleged to have violated the mandatory disclosure requirements of Section 33-56-90 of the Act, and who has been fined $10,000 or more for those violations.
</t>
  </si>
  <si>
    <t>96.3 (SS: Charitable Funds Act Misrepresentation Violations)</t>
  </si>
  <si>
    <t xml:space="preserve">The Secretary of State shall refer to the Attorney General for investigation under Section 33-56-145 of the Solicitation of Charitable Funds Act any person who is alleged to have violated the misrepresentation provisions of Section 33-56-120 of the Act, and who has been fined $10,000 of more for those violations. 
</t>
  </si>
  <si>
    <t>117.13 (GP: Discrimination Policy)</t>
  </si>
  <si>
    <t>As a state agency, the Secretary of State is required to submit to the State Human Affairs Commission an annual report of employment and filled vacancy data by race and sex.</t>
  </si>
  <si>
    <t>117.29 (GP: Base Budget Analysis)</t>
  </si>
  <si>
    <t>As a state agency, the Secretary of State is required to make its annual accountability report accessible to the Governor, the Senate Finance Committee, the House Ways and Means Committee, and the public on or before September 15th.</t>
  </si>
  <si>
    <t>117.33 (GP: Debt Collection Reports)</t>
  </si>
  <si>
    <t>As a state agency, the Secretary of State's Office must provide to the Chair of the Senate Finance Committee, the Chair of the House Ways and Means Committee, and the Inspector General an annual report detailing the amount of its outstanding debt and all methods it has used to collect that debt.</t>
  </si>
  <si>
    <t>117.73 (GP: Fines and Fees Report)</t>
  </si>
  <si>
    <t xml:space="preserve">As a state agency, the Secretary of State's Office must publish on its website a report of all aggregate amounts of fines and fees that were charged and collected by the agency in the prior fiscal year by September 1st.  The report must also be delivered to the Chair of the Senate Finance Committee and Chair of the House Ways and Means Committee by September 1st. </t>
  </si>
  <si>
    <t>117.82 (GP: Bank Account Transparency and Accountability)</t>
  </si>
  <si>
    <t>As a state agency, the Secretary of State's Office must provide to the State Fiscal Accountability Authority an annual report of every transaction of the composite reservoir bank account that is not included in the Comptroller General's South Carolina Enterprise Information System (SCEIS).</t>
  </si>
  <si>
    <t>117.117 (GP: Statewide Strategic Information Technology Plan Implementation)</t>
  </si>
  <si>
    <t>As a state agency, the Secretary of State is required to submit to the Department of Administration an annual information technology plan and information security plan.</t>
  </si>
  <si>
    <t>47-15 Department of Employment and Workforce--Contribution and Wage Report</t>
  </si>
  <si>
    <t>Regulation</t>
  </si>
  <si>
    <t>As a state agency, the Secretary of State's Office must provide an quarterly reports of employees' wages and contributions to the Department of Employment and Workforce to determine premiums for unemployment insurance.</t>
  </si>
  <si>
    <t>113-200 Municipal Corporations</t>
  </si>
  <si>
    <t xml:space="preserve">Outlines requirements for the incorporation of municipalities
</t>
  </si>
  <si>
    <t>Petitions for municipal incorporations</t>
  </si>
  <si>
    <t>113-300 Uniform Real Property Recording Act</t>
  </si>
  <si>
    <t xml:space="preserve">Outlines procedures for the electronic filing of real property records
</t>
  </si>
  <si>
    <t>Regulations for electronic recording of real property</t>
  </si>
  <si>
    <t>State Executive Order 2017-09</t>
  </si>
  <si>
    <t xml:space="preserve">Requires each agency that promulgates or administers regulations to provide to the Governor the report that is submitted to the Code Commissioner pursuant to Section 1-23-120(J). </t>
  </si>
  <si>
    <t>Constitution</t>
  </si>
  <si>
    <t>Bills and joint resolutions do not have the force of law until they've been read three times, had the Great Seal of the State affixed, and been signed by the President of the Senate and Speaker of the House of Representatives.</t>
  </si>
  <si>
    <t>Placement of Great Seal on ratified acts</t>
  </si>
  <si>
    <t>When members of the General Assembly resign, die, or depart the state, a Writ of Election is issued by the President of the Senate or Speaker of the House and forwarded to the Secretary of State's Office. The Secretary of State signs the Writ of Election, stamps the writ, and forwards a copy to the legislature.</t>
  </si>
  <si>
    <t>Certification of Writ of Election for General Assembly vacancies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</si>
</sst>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_);\(&quot;$&quot;#,##0\)"/>
    <numFmt numFmtId="42" formatCode="_(&quot;$&quot;* #,##0_);_(&quot;$&quot;* \(#,##0\);_(&quot;$&quot;* &quot;-&quot;_);_(@_)"/>
    <numFmt numFmtId="43" formatCode="_(* #,##0.00_);_(* \(#,##0.00\);_(* &quot;-&quot;??_);_(@_)"/>
    <numFmt numFmtId="164" formatCode="&quot;$&quot;#,##0"/>
    <numFmt numFmtId="165" formatCode="&quot;$&quot;#,##0.00"/>
    <numFmt numFmtId="166" formatCode="0.0%"/>
    <numFmt numFmtId="167" formatCode="[$-409]mmmm\ d\,\ yyyy;@"/>
    <numFmt numFmtId="168" formatCode="000"/>
  </numFmts>
  <fonts count="31" x14ac:knownFonts="1">
    <font>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u/>
      <sz val="10"/>
      <color theme="1"/>
      <name val="Calibri Light"/>
      <family val="2"/>
      <scheme val="major"/>
    </font>
    <font>
      <u/>
      <sz val="10"/>
      <color theme="1"/>
      <name val="Arial"/>
      <family val="2"/>
    </font>
    <font>
      <u/>
      <sz val="9"/>
      <color theme="1"/>
      <name val="Calibri Light"/>
      <family val="2"/>
      <scheme val="major"/>
    </font>
    <font>
      <sz val="10"/>
      <color theme="1"/>
      <name val="Arial"/>
      <family val="2"/>
    </font>
    <font>
      <sz val="9"/>
      <color indexed="81"/>
      <name val="Tahoma"/>
      <family val="2"/>
    </font>
    <font>
      <b/>
      <sz val="9"/>
      <color indexed="81"/>
      <name val="Tahoma"/>
      <family val="2"/>
    </font>
    <font>
      <u/>
      <sz val="9"/>
      <color indexed="81"/>
      <name val="Tahoma"/>
      <family val="2"/>
    </font>
    <font>
      <sz val="9"/>
      <color theme="1"/>
      <name val="Calibri Light"/>
      <family val="2"/>
      <scheme val="major"/>
    </font>
    <font>
      <b/>
      <sz val="9"/>
      <color theme="1"/>
      <name val="Calibri Light"/>
      <family val="2"/>
      <scheme val="major"/>
    </font>
    <font>
      <b/>
      <sz val="9"/>
      <name val="Calibri Light"/>
      <family val="2"/>
      <scheme val="major"/>
    </font>
    <font>
      <b/>
      <sz val="9"/>
      <color theme="0"/>
      <name val="Calibri Light"/>
      <family val="2"/>
      <scheme val="major"/>
    </font>
    <font>
      <sz val="9"/>
      <name val="Calibri Light"/>
      <family val="2"/>
      <scheme val="major"/>
    </font>
    <font>
      <sz val="9"/>
      <color theme="1"/>
      <name val="Arial"/>
      <family val="2"/>
    </font>
    <font>
      <sz val="9"/>
      <name val="Arial"/>
      <family val="2"/>
    </font>
    <font>
      <b/>
      <i/>
      <sz val="9"/>
      <name val="Calibri Light"/>
      <family val="2"/>
      <scheme val="major"/>
    </font>
    <font>
      <sz val="10"/>
      <color rgb="FF000000"/>
      <name val="Calibri Light"/>
      <family val="2"/>
      <scheme val="major"/>
    </font>
    <font>
      <b/>
      <u/>
      <sz val="10"/>
      <name val="Calibri Light"/>
      <family val="2"/>
      <scheme val="major"/>
    </font>
    <font>
      <b/>
      <i/>
      <sz val="10"/>
      <name val="Calibri Light"/>
      <family val="2"/>
      <scheme val="major"/>
    </font>
    <font>
      <b/>
      <sz val="11"/>
      <color theme="0"/>
      <name val="Calibri"/>
      <family val="2"/>
      <scheme val="minor"/>
    </font>
    <font>
      <b/>
      <sz val="11"/>
      <color theme="1"/>
      <name val="Calibri"/>
      <family val="2"/>
      <scheme val="minor"/>
    </font>
    <font>
      <b/>
      <sz val="11"/>
      <name val="Calibri"/>
      <family val="2"/>
      <scheme val="minor"/>
    </font>
    <font>
      <b/>
      <i/>
      <sz val="11"/>
      <color theme="0"/>
      <name val="Calibri"/>
      <family val="2"/>
      <scheme val="minor"/>
    </font>
    <font>
      <b/>
      <i/>
      <u/>
      <sz val="11"/>
      <color theme="0"/>
      <name val="Calibri"/>
      <family val="2"/>
      <scheme val="minor"/>
    </font>
    <font>
      <sz val="11"/>
      <color theme="1"/>
      <name val="Calibri"/>
      <family val="2"/>
      <scheme val="minor"/>
    </font>
    <font>
      <sz val="11"/>
      <color theme="1"/>
      <name val="Arial"/>
      <family val="2"/>
    </font>
  </fonts>
  <fills count="9">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s>
  <cellStyleXfs count="4">
    <xf numFmtId="0" fontId="0" fillId="0" borderId="0"/>
    <xf numFmtId="0" fontId="9" fillId="0" borderId="0"/>
    <xf numFmtId="9" fontId="9" fillId="0" borderId="0" applyFont="0" applyFill="0" applyBorder="0" applyAlignment="0" applyProtection="0"/>
    <xf numFmtId="43" fontId="9" fillId="0" borderId="0" applyFont="0" applyFill="0" applyBorder="0" applyAlignment="0" applyProtection="0"/>
  </cellStyleXfs>
  <cellXfs count="249">
    <xf numFmtId="0" fontId="0" fillId="0" borderId="0" xfId="0"/>
    <xf numFmtId="0" fontId="3"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3" fillId="0" borderId="0" xfId="0" applyFont="1" applyFill="1" applyBorder="1" applyAlignment="1">
      <alignment horizontal="right" vertical="top" wrapText="1"/>
    </xf>
    <xf numFmtId="0" fontId="1" fillId="0" borderId="0" xfId="0" applyFont="1" applyFill="1" applyBorder="1" applyAlignment="1">
      <alignment vertical="top" wrapText="1"/>
    </xf>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1" fillId="0" borderId="0" xfId="0" applyFont="1" applyFill="1" applyAlignment="1">
      <alignment horizontal="left" vertical="top" wrapText="1"/>
    </xf>
    <xf numFmtId="0" fontId="2" fillId="0" borderId="0" xfId="0" applyFont="1" applyFill="1" applyBorder="1" applyAlignment="1">
      <alignment horizontal="left" vertical="top" wrapText="1"/>
    </xf>
    <xf numFmtId="0" fontId="4" fillId="3" borderId="0" xfId="0" applyFont="1" applyFill="1" applyBorder="1" applyAlignment="1">
      <alignment horizontal="right" vertical="top" wrapText="1"/>
    </xf>
    <xf numFmtId="0" fontId="7" fillId="0" borderId="0" xfId="0" applyFont="1"/>
    <xf numFmtId="0" fontId="2" fillId="0" borderId="0" xfId="0" applyFont="1" applyFill="1" applyAlignment="1">
      <alignment horizontal="left" vertical="top" wrapText="1"/>
    </xf>
    <xf numFmtId="0" fontId="2" fillId="0" borderId="0" xfId="0" applyFont="1" applyFill="1" applyBorder="1" applyAlignment="1">
      <alignment horizontal="right" vertical="top" wrapText="1"/>
    </xf>
    <xf numFmtId="0" fontId="6" fillId="0" borderId="0" xfId="0" applyFont="1" applyFill="1" applyBorder="1" applyAlignment="1">
      <alignment horizontal="right" vertical="top" wrapText="1"/>
    </xf>
    <xf numFmtId="0" fontId="0" fillId="0" borderId="0" xfId="0" applyBorder="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5" fillId="2" borderId="0" xfId="0" applyFont="1" applyFill="1" applyBorder="1" applyAlignment="1">
      <alignment horizontal="left" vertical="top" wrapText="1"/>
    </xf>
    <xf numFmtId="3" fontId="1"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left" vertical="top" wrapText="1"/>
    </xf>
    <xf numFmtId="166" fontId="1" fillId="0" borderId="0" xfId="0" applyNumberFormat="1" applyFont="1" applyFill="1" applyBorder="1" applyAlignment="1">
      <alignment horizontal="left" vertical="top" wrapText="1"/>
    </xf>
    <xf numFmtId="15" fontId="1" fillId="0" borderId="0" xfId="0" applyNumberFormat="1" applyFont="1" applyFill="1" applyBorder="1" applyAlignment="1">
      <alignment horizontal="left" vertical="top" wrapText="1"/>
    </xf>
    <xf numFmtId="167" fontId="1" fillId="0" borderId="0" xfId="0" applyNumberFormat="1" applyFont="1" applyBorder="1" applyAlignment="1">
      <alignment horizontal="left" vertical="top" wrapText="1"/>
    </xf>
    <xf numFmtId="0" fontId="1" fillId="0"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164" fontId="1" fillId="0" borderId="0" xfId="0" applyNumberFormat="1" applyFont="1" applyFill="1" applyBorder="1" applyAlignment="1">
      <alignment horizontal="right" vertical="top" wrapText="1"/>
    </xf>
    <xf numFmtId="166" fontId="1" fillId="0" borderId="0" xfId="0" applyNumberFormat="1" applyFont="1" applyFill="1" applyBorder="1" applyAlignment="1">
      <alignment horizontal="right" vertical="top" wrapText="1"/>
    </xf>
    <xf numFmtId="0" fontId="1" fillId="4" borderId="0" xfId="0" applyFont="1" applyFill="1" applyBorder="1" applyAlignment="1">
      <alignment horizontal="right" vertical="top" wrapText="1"/>
    </xf>
    <xf numFmtId="0" fontId="1" fillId="4" borderId="1" xfId="0" applyFont="1" applyFill="1" applyBorder="1" applyAlignment="1">
      <alignment horizontal="left" vertical="top" wrapText="1"/>
    </xf>
    <xf numFmtId="0" fontId="4" fillId="4" borderId="0" xfId="0" applyFont="1" applyFill="1" applyBorder="1" applyAlignment="1">
      <alignment horizontal="right" vertical="top" wrapText="1"/>
    </xf>
    <xf numFmtId="0" fontId="2" fillId="4"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1" fontId="1" fillId="0" borderId="0" xfId="0" applyNumberFormat="1" applyFont="1" applyFill="1" applyBorder="1" applyAlignment="1">
      <alignment horizontal="left" vertical="top" wrapText="1"/>
    </xf>
    <xf numFmtId="0" fontId="1" fillId="0" borderId="0" xfId="0" applyFont="1" applyFill="1" applyBorder="1" applyAlignment="1">
      <alignment horizontal="right" vertical="top" wrapText="1"/>
    </xf>
    <xf numFmtId="0" fontId="13" fillId="0" borderId="0" xfId="0" applyFont="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horizontal="center" vertical="top" wrapText="1"/>
    </xf>
    <xf numFmtId="0" fontId="14" fillId="0" borderId="0" xfId="0" applyFont="1" applyFill="1" applyBorder="1" applyAlignment="1">
      <alignment horizontal="left" vertical="top"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15" fontId="13" fillId="0" borderId="0" xfId="0" applyNumberFormat="1" applyFont="1" applyFill="1" applyBorder="1" applyAlignment="1">
      <alignment horizontal="left" vertical="top" wrapText="1"/>
    </xf>
    <xf numFmtId="0" fontId="15" fillId="0" borderId="0" xfId="0" applyFont="1" applyFill="1" applyBorder="1" applyAlignment="1">
      <alignment horizontal="left" vertical="top" wrapText="1"/>
    </xf>
    <xf numFmtId="15" fontId="13" fillId="0" borderId="0" xfId="0" applyNumberFormat="1" applyFont="1" applyFill="1" applyBorder="1" applyAlignment="1">
      <alignment horizontal="center" vertical="top" wrapText="1"/>
    </xf>
    <xf numFmtId="0" fontId="14" fillId="0" borderId="0" xfId="0" applyFont="1" applyFill="1" applyBorder="1" applyAlignment="1">
      <alignment horizontal="right" vertical="top" wrapText="1"/>
    </xf>
    <xf numFmtId="0" fontId="16" fillId="2"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18" fillId="3" borderId="0" xfId="0" applyFont="1" applyFill="1" applyBorder="1" applyAlignment="1">
      <alignment horizontal="center" vertical="top" wrapText="1"/>
    </xf>
    <xf numFmtId="0" fontId="17" fillId="0" borderId="0" xfId="0" applyFont="1" applyFill="1" applyBorder="1" applyAlignment="1">
      <alignment horizontal="left" vertical="top" wrapText="1"/>
    </xf>
    <xf numFmtId="0" fontId="17" fillId="0" borderId="0" xfId="0" applyFont="1" applyFill="1" applyAlignment="1">
      <alignment horizontal="left" vertical="top" wrapText="1"/>
    </xf>
    <xf numFmtId="0" fontId="19" fillId="3" borderId="0" xfId="0" applyFont="1" applyFill="1" applyBorder="1" applyAlignment="1">
      <alignment horizontal="center" vertical="top" wrapText="1"/>
    </xf>
    <xf numFmtId="0" fontId="13" fillId="3" borderId="0" xfId="0" applyFont="1" applyFill="1" applyBorder="1" applyAlignment="1">
      <alignment horizontal="center" vertical="top" wrapText="1"/>
    </xf>
    <xf numFmtId="3" fontId="17" fillId="0" borderId="0" xfId="0" applyNumberFormat="1" applyFont="1" applyFill="1" applyBorder="1" applyAlignment="1">
      <alignment horizontal="left" vertical="top" wrapText="1"/>
    </xf>
    <xf numFmtId="3" fontId="13" fillId="0" borderId="0" xfId="0" applyNumberFormat="1" applyFont="1" applyAlignment="1">
      <alignment horizontal="left" vertical="top" wrapText="1"/>
    </xf>
    <xf numFmtId="3" fontId="13" fillId="0" borderId="0" xfId="0" applyNumberFormat="1" applyFont="1" applyFill="1" applyBorder="1" applyAlignment="1">
      <alignment horizontal="right" vertical="top" wrapText="1"/>
    </xf>
    <xf numFmtId="3" fontId="13" fillId="0" borderId="0" xfId="0" applyNumberFormat="1" applyFont="1" applyFill="1" applyBorder="1" applyAlignment="1">
      <alignment horizontal="center" vertical="top" wrapText="1"/>
    </xf>
    <xf numFmtId="3" fontId="17" fillId="0" borderId="0" xfId="0" applyNumberFormat="1" applyFont="1" applyFill="1" applyBorder="1" applyAlignment="1">
      <alignment horizontal="right" vertical="top" wrapText="1"/>
    </xf>
    <xf numFmtId="3" fontId="17" fillId="0" borderId="0" xfId="0" applyNumberFormat="1" applyFont="1" applyFill="1" applyBorder="1" applyAlignment="1">
      <alignment horizontal="center" vertical="top" wrapText="1"/>
    </xf>
    <xf numFmtId="3" fontId="13" fillId="0" borderId="0" xfId="0" applyNumberFormat="1" applyFont="1" applyFill="1" applyAlignment="1">
      <alignment horizontal="left" vertical="top" wrapText="1"/>
    </xf>
    <xf numFmtId="0" fontId="17" fillId="3" borderId="0" xfId="0" applyFont="1" applyFill="1" applyBorder="1" applyAlignment="1">
      <alignment horizontal="center" vertical="top" wrapText="1"/>
    </xf>
    <xf numFmtId="0" fontId="17" fillId="0" borderId="0" xfId="0" applyFont="1" applyFill="1" applyBorder="1" applyAlignment="1">
      <alignment horizontal="center" vertical="top" wrapText="1"/>
    </xf>
    <xf numFmtId="165" fontId="13" fillId="0" borderId="0"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0" xfId="0" applyFont="1" applyBorder="1" applyAlignment="1">
      <alignment horizontal="right" vertical="top" wrapText="1"/>
    </xf>
    <xf numFmtId="0" fontId="13" fillId="0" borderId="0" xfId="0" applyFont="1" applyAlignment="1">
      <alignment horizontal="right" vertical="top" wrapText="1"/>
    </xf>
    <xf numFmtId="0" fontId="8" fillId="0" borderId="0" xfId="0" applyFont="1" applyFill="1" applyBorder="1" applyAlignment="1">
      <alignment horizontal="right" vertical="top" wrapText="1"/>
    </xf>
    <xf numFmtId="0" fontId="13" fillId="3" borderId="0" xfId="0" applyFont="1" applyFill="1" applyBorder="1" applyAlignment="1">
      <alignment horizontal="left" vertical="top" wrapText="1"/>
    </xf>
    <xf numFmtId="10" fontId="17" fillId="3" borderId="0" xfId="0" applyNumberFormat="1" applyFont="1" applyFill="1" applyBorder="1" applyAlignment="1">
      <alignment horizontal="left" vertical="top" wrapText="1"/>
    </xf>
    <xf numFmtId="3" fontId="13" fillId="0" borderId="0" xfId="0" applyNumberFormat="1" applyFont="1" applyFill="1" applyBorder="1" applyAlignment="1">
      <alignment horizontal="left" vertical="top" wrapText="1"/>
    </xf>
    <xf numFmtId="3" fontId="13" fillId="0" borderId="0" xfId="0" applyNumberFormat="1" applyFont="1" applyBorder="1" applyAlignment="1">
      <alignment horizontal="left" vertical="top" wrapText="1"/>
    </xf>
    <xf numFmtId="4" fontId="13" fillId="3" borderId="0" xfId="0" applyNumberFormat="1" applyFont="1" applyFill="1" applyBorder="1" applyAlignment="1">
      <alignment horizontal="left" vertical="top" wrapText="1"/>
    </xf>
    <xf numFmtId="10" fontId="13" fillId="3" borderId="0" xfId="0" applyNumberFormat="1" applyFont="1" applyFill="1" applyBorder="1" applyAlignment="1">
      <alignment horizontal="left" vertical="top" wrapText="1"/>
    </xf>
    <xf numFmtId="165" fontId="13" fillId="3" borderId="0" xfId="0" applyNumberFormat="1" applyFont="1" applyFill="1" applyBorder="1" applyAlignment="1">
      <alignment horizontal="left" vertical="top" wrapText="1"/>
    </xf>
    <xf numFmtId="2" fontId="4" fillId="3" borderId="0" xfId="0" applyNumberFormat="1" applyFont="1" applyFill="1" applyBorder="1" applyAlignment="1">
      <alignment horizontal="left" vertical="top" wrapText="1"/>
    </xf>
    <xf numFmtId="14" fontId="4" fillId="3" borderId="0" xfId="0" applyNumberFormat="1" applyFont="1" applyFill="1" applyBorder="1" applyAlignment="1">
      <alignment horizontal="left" vertical="top" wrapText="1"/>
    </xf>
    <xf numFmtId="0" fontId="3" fillId="0" borderId="0" xfId="0" applyFont="1" applyFill="1" applyBorder="1" applyAlignment="1">
      <alignment horizontal="center" vertical="top" wrapText="1"/>
    </xf>
    <xf numFmtId="0" fontId="21" fillId="0" borderId="0" xfId="0" applyFont="1" applyFill="1" applyBorder="1" applyAlignment="1">
      <alignment vertical="top" wrapText="1"/>
    </xf>
    <xf numFmtId="0" fontId="21" fillId="0" borderId="0" xfId="0" applyFont="1" applyFill="1" applyBorder="1" applyAlignment="1">
      <alignment horizontal="left" vertical="top" wrapText="1"/>
    </xf>
    <xf numFmtId="49" fontId="4" fillId="3" borderId="0" xfId="0" applyNumberFormat="1" applyFont="1" applyFill="1" applyBorder="1" applyAlignment="1">
      <alignment horizontal="left" vertical="top" wrapText="1"/>
    </xf>
    <xf numFmtId="3" fontId="4" fillId="3" borderId="0" xfId="0" applyNumberFormat="1" applyFont="1" applyFill="1" applyBorder="1" applyAlignment="1">
      <alignment horizontal="left" vertical="top" wrapText="1"/>
    </xf>
    <xf numFmtId="10" fontId="4" fillId="0" borderId="0" xfId="0" applyNumberFormat="1" applyFont="1" applyFill="1" applyBorder="1" applyAlignment="1">
      <alignment horizontal="left" vertical="top" wrapText="1"/>
    </xf>
    <xf numFmtId="3" fontId="4" fillId="0" borderId="0" xfId="0" applyNumberFormat="1" applyFont="1" applyBorder="1" applyAlignment="1">
      <alignment horizontal="left" vertical="top" wrapText="1"/>
    </xf>
    <xf numFmtId="3" fontId="1" fillId="5" borderId="0" xfId="0" applyNumberFormat="1" applyFont="1" applyFill="1" applyBorder="1" applyAlignment="1">
      <alignment horizontal="left" vertical="top" wrapText="1"/>
    </xf>
    <xf numFmtId="0" fontId="4" fillId="0" borderId="0" xfId="0" applyFont="1" applyFill="1" applyBorder="1" applyAlignment="1">
      <alignment horizontal="center" vertical="top" wrapText="1"/>
    </xf>
    <xf numFmtId="165" fontId="4" fillId="0" borderId="0" xfId="0" applyNumberFormat="1" applyFont="1" applyFill="1" applyBorder="1" applyAlignment="1">
      <alignment horizontal="left" vertical="top" wrapText="1"/>
    </xf>
    <xf numFmtId="165" fontId="4" fillId="3" borderId="0" xfId="0" applyNumberFormat="1" applyFont="1" applyFill="1" applyBorder="1" applyAlignment="1">
      <alignment horizontal="left" vertical="top" wrapText="1"/>
    </xf>
    <xf numFmtId="0" fontId="1" fillId="0" borderId="0" xfId="0" applyFont="1" applyBorder="1" applyAlignment="1">
      <alignment horizontal="justify" vertical="top" wrapText="1"/>
    </xf>
    <xf numFmtId="2" fontId="1" fillId="3" borderId="0" xfId="0" applyNumberFormat="1" applyFont="1" applyFill="1" applyBorder="1" applyAlignment="1">
      <alignment horizontal="left" vertical="top" wrapText="1"/>
    </xf>
    <xf numFmtId="165" fontId="1" fillId="0" borderId="0" xfId="0" applyNumberFormat="1" applyFont="1" applyFill="1" applyBorder="1" applyAlignment="1">
      <alignment horizontal="left" wrapText="1"/>
    </xf>
    <xf numFmtId="0" fontId="4" fillId="3"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10" fontId="4" fillId="3" borderId="1" xfId="0" applyNumberFormat="1" applyFont="1" applyFill="1" applyBorder="1" applyAlignment="1">
      <alignment horizontal="center" vertical="top" wrapText="1"/>
    </xf>
    <xf numFmtId="10" fontId="4" fillId="0" borderId="1" xfId="0" applyNumberFormat="1" applyFont="1" applyFill="1" applyBorder="1" applyAlignment="1">
      <alignment horizontal="center" vertical="top" wrapText="1"/>
    </xf>
    <xf numFmtId="0" fontId="1" fillId="0" borderId="0" xfId="0" applyFont="1" applyFill="1" applyBorder="1" applyAlignment="1">
      <alignment horizontal="right" vertical="top" wrapText="1"/>
    </xf>
    <xf numFmtId="0" fontId="1" fillId="0" borderId="0" xfId="0" applyFont="1" applyBorder="1" applyAlignment="1">
      <alignment horizontal="justify" vertical="center" wrapText="1"/>
    </xf>
    <xf numFmtId="0" fontId="1" fillId="5" borderId="1" xfId="0" applyFont="1" applyFill="1" applyBorder="1" applyAlignment="1">
      <alignment horizontal="left" vertical="top" wrapText="1"/>
    </xf>
    <xf numFmtId="0" fontId="13" fillId="3" borderId="0" xfId="0" applyFont="1" applyFill="1" applyBorder="1" applyAlignment="1">
      <alignment horizontal="right" vertical="top" wrapText="1"/>
    </xf>
    <xf numFmtId="0" fontId="17" fillId="0" borderId="0" xfId="0" applyFont="1" applyFill="1" applyBorder="1" applyAlignment="1">
      <alignment horizontal="right" vertical="top" wrapText="1"/>
    </xf>
    <xf numFmtId="0" fontId="17" fillId="3" borderId="0" xfId="0" applyFont="1" applyFill="1" applyBorder="1" applyAlignment="1">
      <alignment horizontal="right" vertical="top" wrapText="1"/>
    </xf>
    <xf numFmtId="0" fontId="13" fillId="0" borderId="0" xfId="0" applyFont="1" applyFill="1" applyBorder="1" applyAlignment="1">
      <alignment horizontal="right" vertical="top" wrapText="1"/>
    </xf>
    <xf numFmtId="0" fontId="4" fillId="0" borderId="0" xfId="0" applyFont="1" applyFill="1" applyBorder="1" applyAlignment="1">
      <alignment horizontal="left" vertical="top" wrapText="1"/>
    </xf>
    <xf numFmtId="3" fontId="4"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17" fillId="3" borderId="0" xfId="0" applyFont="1" applyFill="1" applyBorder="1" applyAlignment="1">
      <alignment horizontal="left" vertical="top" wrapText="1"/>
    </xf>
    <xf numFmtId="0" fontId="4" fillId="3" borderId="0" xfId="0" applyFont="1" applyFill="1" applyBorder="1" applyAlignment="1">
      <alignment horizontal="left" vertical="top" wrapText="1"/>
    </xf>
    <xf numFmtId="10" fontId="4" fillId="3" borderId="0" xfId="0" applyNumberFormat="1" applyFont="1" applyFill="1" applyBorder="1" applyAlignment="1">
      <alignment horizontal="left" vertical="top" wrapText="1"/>
    </xf>
    <xf numFmtId="0" fontId="1" fillId="3" borderId="0" xfId="0" applyFont="1" applyFill="1" applyBorder="1" applyAlignment="1">
      <alignment horizontal="left" vertical="top" wrapText="1"/>
    </xf>
    <xf numFmtId="3" fontId="1" fillId="0" borderId="0" xfId="0" applyNumberFormat="1" applyFont="1" applyBorder="1" applyAlignment="1">
      <alignment horizontal="left" vertical="top" wrapText="1"/>
    </xf>
    <xf numFmtId="165" fontId="1" fillId="0" borderId="0" xfId="0" applyNumberFormat="1" applyFont="1" applyBorder="1" applyAlignment="1">
      <alignment horizontal="left" vertical="top" wrapText="1"/>
    </xf>
    <xf numFmtId="4" fontId="1" fillId="3" borderId="0" xfId="0" applyNumberFormat="1" applyFont="1" applyFill="1" applyBorder="1" applyAlignment="1">
      <alignment horizontal="left" vertical="top" wrapText="1"/>
    </xf>
    <xf numFmtId="10" fontId="1" fillId="3" borderId="0" xfId="0" applyNumberFormat="1" applyFont="1" applyFill="1" applyBorder="1" applyAlignment="1">
      <alignment horizontal="left" vertical="top" wrapText="1"/>
    </xf>
    <xf numFmtId="165" fontId="1" fillId="3" borderId="0" xfId="0" applyNumberFormat="1" applyFont="1" applyFill="1" applyBorder="1" applyAlignment="1">
      <alignment horizontal="left" vertical="top" wrapText="1"/>
    </xf>
    <xf numFmtId="0" fontId="3" fillId="3" borderId="0" xfId="0" applyFont="1" applyFill="1" applyBorder="1" applyAlignment="1">
      <alignment horizontal="left" vertical="top" wrapText="1"/>
    </xf>
    <xf numFmtId="0" fontId="1" fillId="3"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Border="1" applyAlignment="1">
      <alignment vertical="top" wrapText="1"/>
    </xf>
    <xf numFmtId="3" fontId="1" fillId="0" borderId="0" xfId="0" applyNumberFormat="1" applyFont="1" applyFill="1" applyBorder="1" applyAlignment="1">
      <alignment horizontal="left" vertical="top" wrapText="1"/>
    </xf>
    <xf numFmtId="0" fontId="15" fillId="0" borderId="0" xfId="0" applyFont="1" applyFill="1" applyBorder="1" applyAlignment="1">
      <alignment horizontal="right" vertical="top" wrapText="1"/>
    </xf>
    <xf numFmtId="0" fontId="1" fillId="0" borderId="0" xfId="0" applyFont="1" applyFill="1" applyBorder="1" applyAlignment="1">
      <alignment horizontal="center" vertical="top" wrapText="1"/>
    </xf>
    <xf numFmtId="15" fontId="1" fillId="0" borderId="0" xfId="0" applyNumberFormat="1" applyFont="1" applyBorder="1" applyAlignment="1">
      <alignment horizontal="left" vertical="top" wrapText="1"/>
    </xf>
    <xf numFmtId="0" fontId="1" fillId="3" borderId="1" xfId="0" applyFont="1" applyFill="1" applyBorder="1" applyAlignment="1">
      <alignment horizontal="left" vertical="center" wrapText="1"/>
    </xf>
    <xf numFmtId="5" fontId="1" fillId="3"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5" fontId="1" fillId="0" borderId="1" xfId="0" applyNumberFormat="1" applyFont="1" applyBorder="1" applyAlignment="1">
      <alignment horizontal="right" vertical="center" wrapText="1"/>
    </xf>
    <xf numFmtId="0" fontId="1" fillId="2" borderId="1" xfId="0" applyFont="1" applyFill="1" applyBorder="1" applyAlignment="1">
      <alignment horizontal="left" vertical="center" wrapText="1"/>
    </xf>
    <xf numFmtId="42" fontId="1" fillId="2" borderId="1" xfId="0" applyNumberFormat="1" applyFont="1" applyFill="1" applyBorder="1" applyAlignment="1">
      <alignment horizontal="left" vertical="center" wrapText="1"/>
    </xf>
    <xf numFmtId="0" fontId="22" fillId="0" borderId="0" xfId="0" applyFont="1" applyFill="1" applyBorder="1" applyAlignment="1">
      <alignment horizontal="right" vertical="top" wrapText="1"/>
    </xf>
    <xf numFmtId="9" fontId="1" fillId="3" borderId="1" xfId="2" applyFont="1" applyFill="1" applyBorder="1" applyAlignment="1">
      <alignment horizontal="left" vertical="top" wrapText="1"/>
    </xf>
    <xf numFmtId="1" fontId="1" fillId="3" borderId="1" xfId="0" applyNumberFormat="1" applyFont="1" applyFill="1" applyBorder="1" applyAlignment="1">
      <alignment horizontal="left" vertical="top" wrapText="1"/>
    </xf>
    <xf numFmtId="9" fontId="1" fillId="3" borderId="1" xfId="0" applyNumberFormat="1" applyFont="1" applyFill="1" applyBorder="1" applyAlignment="1">
      <alignment horizontal="left" vertical="top" wrapText="1"/>
    </xf>
    <xf numFmtId="9" fontId="1" fillId="3" borderId="1" xfId="2" applyNumberFormat="1" applyFont="1" applyFill="1" applyBorder="1" applyAlignment="1">
      <alignment horizontal="left" vertical="top" wrapText="1"/>
    </xf>
    <xf numFmtId="1" fontId="1" fillId="0" borderId="1" xfId="0" applyNumberFormat="1" applyFont="1" applyFill="1" applyBorder="1" applyAlignment="1">
      <alignment horizontal="left" vertical="top" wrapText="1"/>
    </xf>
    <xf numFmtId="0" fontId="0" fillId="3" borderId="0" xfId="0" applyFill="1"/>
    <xf numFmtId="0" fontId="13" fillId="2" borderId="0" xfId="0" applyFont="1" applyFill="1" applyBorder="1" applyAlignment="1">
      <alignment horizontal="center" vertical="top" wrapText="1"/>
    </xf>
    <xf numFmtId="0" fontId="15" fillId="2" borderId="0" xfId="0" applyFont="1" applyFill="1" applyBorder="1" applyAlignment="1">
      <alignment horizontal="center" vertical="top" wrapText="1"/>
    </xf>
    <xf numFmtId="0" fontId="1" fillId="0" borderId="0" xfId="0" applyFont="1" applyBorder="1" applyAlignment="1">
      <alignment horizontal="center" vertical="top" wrapText="1"/>
    </xf>
    <xf numFmtId="0" fontId="1" fillId="0" borderId="0" xfId="0" applyFont="1" applyBorder="1" applyAlignment="1">
      <alignment vertical="top" wrapText="1"/>
    </xf>
    <xf numFmtId="15" fontId="1" fillId="0" borderId="0" xfId="0" applyNumberFormat="1" applyFont="1" applyFill="1" applyBorder="1" applyAlignment="1">
      <alignment horizontal="center" vertical="top" wrapText="1"/>
    </xf>
    <xf numFmtId="0" fontId="1" fillId="2" borderId="0" xfId="0" applyFont="1" applyFill="1" applyBorder="1" applyAlignment="1">
      <alignment horizontal="center" vertical="top" wrapText="1"/>
    </xf>
    <xf numFmtId="0" fontId="3" fillId="2" borderId="0" xfId="0" applyFont="1" applyFill="1" applyBorder="1" applyAlignment="1">
      <alignment horizontal="center" vertical="top" wrapText="1"/>
    </xf>
    <xf numFmtId="0" fontId="4" fillId="0" borderId="0" xfId="0" applyFont="1" applyFill="1" applyAlignment="1">
      <alignment horizontal="left" vertical="top" wrapText="1"/>
    </xf>
    <xf numFmtId="0" fontId="1" fillId="3" borderId="0" xfId="0"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1" fillId="0" borderId="0" xfId="0" applyNumberFormat="1" applyFont="1" applyAlignment="1">
      <alignment horizontal="left" vertical="top" wrapText="1"/>
    </xf>
    <xf numFmtId="3" fontId="4" fillId="0" borderId="0" xfId="0" applyNumberFormat="1" applyFont="1" applyFill="1" applyBorder="1" applyAlignment="1">
      <alignment horizontal="right" vertical="top" wrapText="1"/>
    </xf>
    <xf numFmtId="3" fontId="4" fillId="0" borderId="0" xfId="0" applyNumberFormat="1" applyFont="1" applyFill="1" applyBorder="1" applyAlignment="1">
      <alignment horizontal="center" vertical="top" wrapText="1"/>
    </xf>
    <xf numFmtId="3" fontId="1" fillId="0" borderId="0" xfId="0" applyNumberFormat="1" applyFont="1" applyFill="1" applyAlignment="1">
      <alignment horizontal="left" vertical="top" wrapText="1"/>
    </xf>
    <xf numFmtId="0" fontId="4" fillId="3" borderId="0" xfId="0" applyFont="1" applyFill="1" applyBorder="1" applyAlignment="1">
      <alignment horizontal="center"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0" borderId="0" xfId="0" applyFont="1" applyBorder="1" applyAlignment="1">
      <alignment horizontal="right" vertical="top" wrapText="1"/>
    </xf>
    <xf numFmtId="0" fontId="1" fillId="3" borderId="0" xfId="0" applyFont="1" applyFill="1"/>
    <xf numFmtId="0" fontId="1" fillId="4" borderId="2" xfId="0" applyFont="1" applyFill="1" applyBorder="1" applyAlignment="1">
      <alignment horizontal="left" vertical="top" wrapText="1"/>
    </xf>
    <xf numFmtId="9" fontId="1" fillId="0" borderId="1" xfId="2" applyFont="1" applyFill="1" applyBorder="1" applyAlignment="1">
      <alignment horizontal="left" vertical="top" wrapText="1"/>
    </xf>
    <xf numFmtId="0" fontId="1" fillId="0" borderId="1" xfId="2" applyNumberFormat="1" applyFont="1" applyFill="1" applyBorder="1" applyAlignment="1">
      <alignment horizontal="left" vertical="top" wrapText="1"/>
    </xf>
    <xf numFmtId="9" fontId="1" fillId="0" borderId="1" xfId="0" applyNumberFormat="1" applyFont="1" applyFill="1" applyBorder="1" applyAlignment="1">
      <alignment horizontal="left" vertical="top" wrapText="1"/>
    </xf>
    <xf numFmtId="9" fontId="1" fillId="0" borderId="1" xfId="2" applyNumberFormat="1" applyFont="1" applyFill="1" applyBorder="1" applyAlignment="1">
      <alignment horizontal="left" vertical="top" wrapText="1"/>
    </xf>
    <xf numFmtId="10" fontId="1" fillId="0" borderId="0" xfId="0" applyNumberFormat="1" applyFont="1" applyFill="1" applyBorder="1" applyAlignment="1">
      <alignment horizontal="left" vertical="top" wrapText="1"/>
    </xf>
    <xf numFmtId="0" fontId="4" fillId="6" borderId="0" xfId="0" applyFont="1" applyFill="1" applyBorder="1" applyAlignment="1">
      <alignment horizontal="right" vertical="top" wrapText="1"/>
    </xf>
    <xf numFmtId="0" fontId="1" fillId="6" borderId="0" xfId="0" applyFont="1" applyFill="1" applyBorder="1" applyAlignment="1">
      <alignment horizontal="center" vertical="top" wrapText="1"/>
    </xf>
    <xf numFmtId="0" fontId="4" fillId="6" borderId="0" xfId="0" applyFont="1" applyFill="1" applyBorder="1" applyAlignment="1">
      <alignment horizontal="left" vertical="top" wrapText="1"/>
    </xf>
    <xf numFmtId="0" fontId="1" fillId="6" borderId="0" xfId="0" applyFont="1" applyFill="1" applyAlignment="1">
      <alignment horizontal="left" vertical="top" wrapText="1"/>
    </xf>
    <xf numFmtId="0" fontId="1" fillId="6" borderId="0" xfId="0" applyFont="1" applyFill="1" applyBorder="1" applyAlignment="1">
      <alignment horizontal="right" vertical="top" wrapText="1"/>
    </xf>
    <xf numFmtId="10" fontId="4" fillId="6" borderId="0" xfId="0" applyNumberFormat="1" applyFont="1" applyFill="1" applyBorder="1" applyAlignment="1">
      <alignment horizontal="left" vertical="top" wrapText="1"/>
    </xf>
    <xf numFmtId="3" fontId="4"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3" fontId="1" fillId="6" borderId="0" xfId="0" applyNumberFormat="1" applyFont="1" applyFill="1" applyAlignment="1">
      <alignment horizontal="left" vertical="top" wrapText="1"/>
    </xf>
    <xf numFmtId="165" fontId="1" fillId="6" borderId="0" xfId="0" applyNumberFormat="1" applyFont="1" applyFill="1" applyBorder="1" applyAlignment="1">
      <alignment horizontal="left" vertical="top" wrapText="1"/>
    </xf>
    <xf numFmtId="0" fontId="4" fillId="0"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Alignment="1">
      <alignment wrapText="1"/>
    </xf>
    <xf numFmtId="0" fontId="1" fillId="0" borderId="0" xfId="0" applyFont="1" applyFill="1" applyBorder="1" applyAlignment="1">
      <alignment horizontal="right" vertical="top" wrapText="1"/>
    </xf>
    <xf numFmtId="0" fontId="1" fillId="0" borderId="0" xfId="0" applyFont="1" applyAlignment="1">
      <alignment horizontal="right" vertical="top" wrapText="1"/>
    </xf>
    <xf numFmtId="0" fontId="4"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13" fillId="0" borderId="0" xfId="0" applyFont="1" applyFill="1" applyBorder="1" applyAlignment="1">
      <alignment horizontal="right" vertical="top" wrapText="1"/>
    </xf>
    <xf numFmtId="0" fontId="0" fillId="0" borderId="0" xfId="0" applyAlignment="1">
      <alignment wrapText="1"/>
    </xf>
    <xf numFmtId="0" fontId="13" fillId="3" borderId="0" xfId="0" applyFont="1" applyFill="1" applyBorder="1" applyAlignment="1">
      <alignment horizontal="right" vertical="top" wrapText="1"/>
    </xf>
    <xf numFmtId="0" fontId="0" fillId="0" borderId="0" xfId="0" applyAlignment="1">
      <alignment horizontal="right" vertical="top" wrapText="1"/>
    </xf>
    <xf numFmtId="0" fontId="17" fillId="3" borderId="0" xfId="0" applyFont="1" applyFill="1" applyBorder="1" applyAlignment="1">
      <alignment horizontal="right" vertical="top" wrapText="1"/>
    </xf>
    <xf numFmtId="0" fontId="17" fillId="0" borderId="0" xfId="0" applyFont="1" applyFill="1" applyBorder="1" applyAlignment="1">
      <alignment horizontal="right" vertical="top" wrapText="1"/>
    </xf>
    <xf numFmtId="0" fontId="24" fillId="2" borderId="3" xfId="0" applyFont="1" applyFill="1" applyBorder="1" applyAlignment="1">
      <alignment horizontal="right" vertical="center" wrapText="1"/>
    </xf>
    <xf numFmtId="0" fontId="25" fillId="3"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0" xfId="0" applyFill="1" applyAlignment="1">
      <alignment vertical="center" wrapText="1"/>
    </xf>
    <xf numFmtId="0" fontId="25" fillId="0" borderId="0" xfId="0" applyFont="1" applyFill="1" applyBorder="1" applyAlignment="1">
      <alignment horizontal="right" vertical="center" wrapText="1"/>
    </xf>
    <xf numFmtId="0" fontId="0" fillId="0" borderId="0" xfId="0" applyAlignment="1">
      <alignment vertical="center" wrapText="1"/>
    </xf>
    <xf numFmtId="0" fontId="0" fillId="5" borderId="0" xfId="0" applyFill="1" applyAlignment="1">
      <alignment vertical="center" wrapText="1"/>
    </xf>
    <xf numFmtId="0" fontId="25" fillId="3"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168" fontId="25" fillId="3" borderId="1" xfId="0" applyNumberFormat="1" applyFont="1" applyFill="1" applyBorder="1" applyAlignment="1">
      <alignment horizontal="center" vertical="center" wrapText="1"/>
    </xf>
    <xf numFmtId="168" fontId="26" fillId="0" borderId="0" xfId="0" applyNumberFormat="1" applyFont="1" applyFill="1" applyBorder="1" applyAlignment="1">
      <alignment horizontal="right" vertical="center" wrapText="1"/>
    </xf>
    <xf numFmtId="0" fontId="25" fillId="0" borderId="5" xfId="0" applyFont="1" applyFill="1" applyBorder="1" applyAlignment="1">
      <alignment horizontal="right" vertical="center" wrapText="1"/>
    </xf>
    <xf numFmtId="0" fontId="24" fillId="2"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9" fillId="0" borderId="0" xfId="0" applyFont="1" applyFill="1" applyBorder="1" applyAlignment="1">
      <alignment horizontal="left" vertical="top" wrapText="1"/>
    </xf>
    <xf numFmtId="0" fontId="30"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applyFont="1" applyFill="1" applyAlignment="1">
      <alignment horizontal="left" vertical="top" wrapText="1"/>
    </xf>
    <xf numFmtId="0" fontId="30" fillId="0" borderId="0" xfId="0" applyFont="1" applyFill="1" applyAlignment="1">
      <alignment vertical="top" wrapText="1"/>
    </xf>
    <xf numFmtId="10" fontId="0" fillId="0" borderId="0" xfId="0" applyNumberFormat="1" applyFill="1" applyBorder="1" applyAlignment="1">
      <alignment horizontal="left" vertical="top" wrapText="1"/>
    </xf>
    <xf numFmtId="0" fontId="0" fillId="0" borderId="0" xfId="0" applyFill="1" applyBorder="1" applyAlignment="1">
      <alignment vertical="center"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Font="1" applyFill="1" applyBorder="1" applyAlignment="1">
      <alignment horizontal="left" vertical="top" wrapText="1"/>
    </xf>
    <xf numFmtId="0" fontId="0" fillId="0" borderId="0" xfId="0" applyFill="1" applyBorder="1" applyAlignment="1">
      <alignment horizontal="left" vertical="center" wrapText="1"/>
    </xf>
    <xf numFmtId="0" fontId="30" fillId="0" borderId="0" xfId="1" applyFont="1" applyFill="1" applyBorder="1" applyAlignment="1">
      <alignment horizontal="left" vertical="top" wrapText="1"/>
    </xf>
    <xf numFmtId="10" fontId="0" fillId="0" borderId="0" xfId="2" applyNumberFormat="1" applyFont="1" applyFill="1" applyBorder="1" applyAlignment="1">
      <alignment horizontal="left" vertical="top" wrapText="1"/>
    </xf>
    <xf numFmtId="3" fontId="0" fillId="0" borderId="0" xfId="3" applyNumberFormat="1" applyFont="1" applyFill="1" applyBorder="1" applyAlignment="1">
      <alignment horizontal="left" vertical="top" wrapText="1"/>
    </xf>
    <xf numFmtId="0" fontId="0" fillId="0" borderId="0" xfId="0" applyFill="1" applyAlignment="1">
      <alignment vertical="top" wrapText="1"/>
    </xf>
    <xf numFmtId="0" fontId="0" fillId="0" borderId="0" xfId="0" applyFill="1" applyAlignment="1">
      <alignment horizontal="left" vertical="center" wrapText="1"/>
    </xf>
    <xf numFmtId="0" fontId="30" fillId="0" borderId="0" xfId="0" applyFont="1" applyFill="1" applyAlignment="1">
      <alignment vertical="center" wrapText="1"/>
    </xf>
    <xf numFmtId="3" fontId="29" fillId="0" borderId="0" xfId="3" applyNumberFormat="1" applyFont="1" applyFill="1" applyBorder="1" applyAlignment="1">
      <alignment horizontal="left" vertical="top" wrapText="1"/>
    </xf>
    <xf numFmtId="10" fontId="29" fillId="0" borderId="0" xfId="2" applyNumberFormat="1" applyFont="1" applyFill="1" applyBorder="1" applyAlignment="1">
      <alignment horizontal="left" vertical="top" wrapText="1"/>
    </xf>
    <xf numFmtId="0" fontId="30" fillId="0" borderId="0" xfId="0" applyFont="1" applyFill="1" applyAlignment="1">
      <alignment wrapText="1"/>
    </xf>
    <xf numFmtId="0" fontId="0" fillId="0" borderId="0" xfId="0" applyFill="1" applyAlignment="1">
      <alignment wrapText="1"/>
    </xf>
    <xf numFmtId="10" fontId="0" fillId="0" borderId="10" xfId="0" applyNumberFormat="1" applyFill="1" applyBorder="1" applyAlignment="1">
      <alignment horizontal="left" vertical="top" wrapText="1"/>
    </xf>
    <xf numFmtId="0" fontId="0" fillId="0" borderId="10" xfId="0" applyFill="1" applyBorder="1" applyAlignment="1">
      <alignment horizontal="left" vertical="top" wrapText="1"/>
    </xf>
    <xf numFmtId="10" fontId="29" fillId="0" borderId="11" xfId="2" applyNumberFormat="1" applyFont="1" applyFill="1" applyBorder="1" applyAlignment="1">
      <alignment horizontal="left" vertical="top" wrapText="1"/>
    </xf>
    <xf numFmtId="0" fontId="0" fillId="0" borderId="11" xfId="0" applyFont="1" applyFill="1" applyBorder="1" applyAlignment="1">
      <alignment horizontal="left" vertical="top" wrapText="1"/>
    </xf>
    <xf numFmtId="3" fontId="29" fillId="0" borderId="10" xfId="3" applyNumberFormat="1" applyFont="1" applyFill="1" applyBorder="1" applyAlignment="1">
      <alignment horizontal="left" vertical="top" wrapText="1"/>
    </xf>
    <xf numFmtId="3" fontId="0" fillId="0" borderId="10" xfId="3" applyNumberFormat="1" applyFont="1" applyFill="1" applyBorder="1" applyAlignment="1">
      <alignment horizontal="left" vertical="top" wrapText="1"/>
    </xf>
    <xf numFmtId="10" fontId="0" fillId="0" borderId="11" xfId="2" applyNumberFormat="1" applyFont="1" applyFill="1" applyBorder="1" applyAlignment="1">
      <alignment horizontal="left" vertical="top" wrapText="1"/>
    </xf>
    <xf numFmtId="10" fontId="29" fillId="0" borderId="10" xfId="2" applyNumberFormat="1" applyFont="1" applyFill="1" applyBorder="1" applyAlignment="1">
      <alignment horizontal="left" vertical="top" wrapText="1"/>
    </xf>
    <xf numFmtId="10" fontId="0" fillId="0" borderId="10" xfId="2" applyNumberFormat="1"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0" xfId="0" applyBorder="1" applyAlignment="1">
      <alignment vertical="center" wrapText="1"/>
    </xf>
    <xf numFmtId="10" fontId="0" fillId="0" borderId="11" xfId="0" applyNumberFormat="1" applyFill="1" applyBorder="1" applyAlignment="1">
      <alignment horizontal="left" vertical="top" wrapText="1"/>
    </xf>
    <xf numFmtId="0" fontId="0" fillId="0" borderId="11" xfId="0" applyFill="1" applyBorder="1" applyAlignment="1">
      <alignment horizontal="left" vertical="top" wrapText="1"/>
    </xf>
    <xf numFmtId="0" fontId="9" fillId="0" borderId="0" xfId="1" applyFill="1" applyBorder="1" applyAlignment="1">
      <alignment horizontal="left" vertical="top" wrapText="1"/>
    </xf>
    <xf numFmtId="166" fontId="0" fillId="0" borderId="0" xfId="0" applyNumberFormat="1" applyFill="1" applyBorder="1" applyAlignment="1">
      <alignment horizontal="left" vertical="top" wrapText="1"/>
    </xf>
    <xf numFmtId="0" fontId="30" fillId="0" borderId="0" xfId="0" applyFont="1" applyAlignment="1">
      <alignment vertical="center" wrapText="1"/>
    </xf>
    <xf numFmtId="10" fontId="0" fillId="0" borderId="0" xfId="0" applyNumberFormat="1" applyBorder="1" applyAlignment="1">
      <alignment horizontal="left" vertical="top" wrapText="1"/>
    </xf>
    <xf numFmtId="0" fontId="0" fillId="0" borderId="0" xfId="0" applyFill="1" applyAlignment="1">
      <alignment horizontal="center" vertical="center" wrapText="1"/>
    </xf>
  </cellXfs>
  <cellStyles count="4">
    <cellStyle name="Comma" xfId="3" builtinId="3"/>
    <cellStyle name="Normal" xfId="0" builtinId="0"/>
    <cellStyle name="Normal 2 2" xfId="1"/>
    <cellStyle name="Percent" xfId="2" builtinId="5"/>
  </cellStyles>
  <dxfs count="756">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1524000</xdr:colOff>
      <xdr:row>63</xdr:row>
      <xdr:rowOff>152400</xdr:rowOff>
    </xdr:to>
    <xdr:sp macro="" textlink="">
      <xdr:nvSpPr>
        <xdr:cNvPr id="2" name="TextBox 1"/>
        <xdr:cNvSpPr txBox="1"/>
      </xdr:nvSpPr>
      <xdr:spPr>
        <a:xfrm>
          <a:off x="0" y="6362700"/>
          <a:ext cx="1524000"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000" u="sng">
              <a:latin typeface="+mj-lt"/>
            </a:rPr>
            <a:t>Note from agency</a:t>
          </a:r>
          <a:r>
            <a:rPr lang="en-US" sz="1000">
              <a:latin typeface="+mj-lt"/>
            </a:rPr>
            <a:t>:</a:t>
          </a:r>
        </a:p>
        <a:p>
          <a:r>
            <a:rPr lang="en-US" sz="1000">
              <a:latin typeface="+mj-lt"/>
            </a:rPr>
            <a:t>The agency's performance measures from the yearly  Accountability Report track the progress during a fiscal year on the agency's specific goals during that fiscal year.  A performance measure may not be specifically tracked during subsequent fiscal years if the agency met the goal. Some goals take multiple fiscal years to complete.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20Excel%20DRAFTS%20(Feb.%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weaver\AppData\Local\Microsoft\Windows\INetCache\Content.Outlook\HVYHVZ8S\PER%20SoS%20Media%20Relations%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T%20Policy%20Administration\House%20Oversight\Excel%20SAW%20Input%20Deliverables%20Provis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H-COMMLEGISLATIVEOVERSIGHT\SoS%20PER%202019%20-%20Do%20not%20edit\8.5.19%20PER\SoS%20PER%20-%20Excel%20-%20Deliverables%20Re-ordered(8.6.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Municipaliti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lwilliams\AppData\Local\Microsoft\Windows\INetCache\Content.Outlook\B6522N3H\Copy%20of%20SoS%20-%20PER%20-%20Excel%20Template%20SAW%20Edits%20Regulation%20Repor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IT%20Policy%20Administration\House%20Oversight\Excel%20SAW%20Input%20Deliverables%20Joint%20Agencies%20and%20Joint%20System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IT%20Policy%20Administration\House%20Oversight\Excel%20SAW%20Input%20Deliverables%20Payroll%20Deduction.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weaver\AppData\Local\Microsoft\Windows\INetCache\Content.Outlook\HVYHVZ8S\Excel%20SAW%20Input%20Deliverables%20Business%20Filing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mweaver\AppData\Local\Microsoft\Windows\INetCache\Content.Outlook\HVYHVZ8S\Excel%20SAW%20Input%20Deliverables%20SPDs%20(0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IT%20Policy%20Administration\House%20Oversight\Excel%20SAW%20Input%20Deliverables%20Charities%20%20Raffles%20SAW's%20Hou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T%20Policy%20Administration\House%20Oversight\Copy%20of%20SoS%20-Legisltive%20Oversigh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weaver\AppData\Local\Microsoft\Windows\INetCache\Content.Outlook\HVYHVZ8S\Excel%20SAW%20Input%20Redevelopment%20Commission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Excel%20Template%20SAW%20Edits%20FOIA%20Only%20SAW's%20tim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Escheatmen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Excel%20Template%20Employment%20Agenci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allison.dempsey\AppData\Local\Microsoft\Windows\INetCache\Content.Outlook\ZHEIJRL2\Copy%20of%20SoS%20-%20PER%20-%20Excel%20Template-Allison%20Working%20Copy%20SAW%20Edits%20Administrative%20Deliverable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RCHIVE\Users\allison.dempsey\Desktop\House%20Oversight\SoS%20-%20PER%20-%20High%20Growth%20Small%20Business%20Job%20Creation%20Ac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allison.dempsey\AppData\Local\Microsoft\Windows\INetCache\Content.Outlook\ZHEIJRL2\Administration-Add.xlsx"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OVERSIGHT%20COMMITTE%20SPREADSHEE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IT%20Policy%20Administration\House%20Oversight\Excel%20SAW%20Input%20Deliverables%20UCC.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Railroad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KW%20_Final%20Deliverables%20Charities%20%20Raffles-Cost.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allison.dempsey\AppData\Local\Microsoft\Windows\INetCache\Content.Outlook\ZHEIJRL2\Copy%20of%20SoS%20-%20PER%20-%20Excel%20Template-Allison%20Working%20Copy%20SAW%20EDITS%20040519%20PM.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allison.dempsey\AppData\Local\Microsoft\Windows\INetCache\Content.Outlook\ZHEIJRL2\KW%20with%20Time%20Input%20Deliverables%20SPDs.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allison.dempsey\AppData\Local\Microsoft\Windows\INetCache\Content.Outlook\ZHEIJRL2\Copy%20of%20SoS%20-%20PER%20-%20Excel%20Template%20Electoral%20College%20Meeting.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allison.dempsey\AppData\Local\Microsoft\Windows\INetCache\Content.Outlook\ZHEIJRL2\Copy%20of%20SoS%20-%20PER%20-%20Performance%20Measures%20from%20Meredith%20April%2019%20new%20formula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H-COMMLEGISLATIVEOVERSIGHT\Reports\2017-18%20Accountability%20Reports\Files%20to%20save%20to%20Time%20Matters\Secretary%20of%20State%20-%20FY%202017-18%20Acct.%20Report%20Excel%20Charts.xlsx"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Copy%20of%20AAR_E080_SoS_FY2018-19%20SAW%20Edits%203%200909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lison.dempsey\AppData\Local\Microsoft\Windows\INetCache\Content.Outlook\ZHEIJRL2\SoS%20-%20PER%20-%20Excel%20Template-SAW%20EDI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Service%20of%20Process%20SAW%20Edi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Excel%20Template-Allison%20Working%20Copy%20SAW%20Edits%20Missing%20Law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Excel%20Template-INVESTIGA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T%20Policy%20Administration\House%20Oversight\Copy%20of%20SoS%20-%20PER%20-%20Excel%20Template%20SAW%20Edits%20Business%20Opportuniti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IT%20Policy%20Administration\House%20Oversight\SoS%20-%20PER%20-%20Cable%20Franchi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s - 4"/>
      <sheetName val="Org. Units - 3"/>
      <sheetName val="Org. Units - 2"/>
      <sheetName val="Org Units - 1"/>
      <sheetName val="Org. Units - 5"/>
      <sheetName val="Finance Overview"/>
      <sheetName val="Org. Unit - Fields"/>
      <sheetName val="Deliverables - 1"/>
      <sheetName val="Deliverable - Fields"/>
      <sheetName val="Performance Measures - 2"/>
      <sheetName val="Performance Measures - 3"/>
      <sheetName val="Performance Measures"/>
      <sheetName val="PM - Fields"/>
      <sheetName val="Dashboard-Filters"/>
      <sheetName val="Dashboard-Deliverable Overview"/>
      <sheetName val="Dashboard-Deliverable Dets"/>
      <sheetName val="Dashboard-Org Units Overview"/>
      <sheetName val="Dashboard-Org Unit Details"/>
      <sheetName val="Dashboard-Performance Overview"/>
      <sheetName val="Dashboard-Performance Details"/>
      <sheetName val="Dashboard-Law Results"/>
    </sheetNames>
    <sheetDataSet>
      <sheetData sheetId="0">
        <row r="9">
          <cell r="C9"/>
        </row>
        <row r="10">
          <cell r="C10"/>
        </row>
        <row r="11">
          <cell r="C11"/>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 Details"/>
      <sheetName val="Finance Overview"/>
      <sheetName val="Deliverables - Part 1"/>
      <sheetName val="Deliverables - Part 2"/>
      <sheetName val="Performance Measure"/>
      <sheetName val="Drop Down Menu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Menu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Menu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Menu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row r="63">
          <cell r="U63">
            <v>0.02</v>
          </cell>
        </row>
        <row r="71">
          <cell r="H71">
            <v>4331.3040000000001</v>
          </cell>
          <cell r="I71">
            <v>8662.607</v>
          </cell>
          <cell r="J71">
            <v>4331.3040000000001</v>
          </cell>
          <cell r="K71">
            <v>3465.0430000000001</v>
          </cell>
          <cell r="L71">
            <v>3465.0430000000001</v>
          </cell>
        </row>
        <row r="72">
          <cell r="H72">
            <v>4034.098</v>
          </cell>
          <cell r="I72">
            <v>8068.1949999999997</v>
          </cell>
          <cell r="J72">
            <v>4034.098</v>
          </cell>
          <cell r="K72">
            <v>3227.2779999999998</v>
          </cell>
          <cell r="L72">
            <v>3227.2779999999998</v>
          </cell>
        </row>
        <row r="73">
          <cell r="H73">
            <v>3990.556</v>
          </cell>
          <cell r="I73">
            <v>7981.1109999999999</v>
          </cell>
          <cell r="J73">
            <v>3900.556</v>
          </cell>
          <cell r="K73">
            <v>3192.0439999999999</v>
          </cell>
          <cell r="L73">
            <v>3192.0439999999999</v>
          </cell>
        </row>
      </sheetData>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_FY2017-18"/>
      <sheetName val="Strategic_Planning_FY2018-19"/>
      <sheetName val="Program"/>
      <sheetName val="Legal_Standards"/>
      <sheetName val="Customer"/>
      <sheetName val="Partner"/>
      <sheetName val="Report and External Review"/>
      <sheetName val="Sheet4"/>
      <sheetName val="Log Sheet"/>
    </sheetNames>
    <sheetDataSet>
      <sheetData sheetId="0">
        <row r="1">
          <cell r="B1" t="str">
            <v>SECRETARY OF STATE'S OFFICE</v>
          </cell>
          <cell r="C1"/>
          <cell r="D1"/>
          <cell r="E1"/>
          <cell r="F1"/>
          <cell r="G1"/>
        </row>
        <row r="7">
          <cell r="B7" t="str">
            <v>E080</v>
          </cell>
          <cell r="C7"/>
          <cell r="G7">
            <v>96</v>
          </cell>
        </row>
      </sheetData>
      <sheetData sheetId="1"/>
      <sheetData sheetId="2"/>
      <sheetData sheetId="3"/>
      <sheetData sheetId="4"/>
      <sheetData sheetId="5"/>
      <sheetData sheetId="6"/>
      <sheetData sheetId="7"/>
      <sheetData sheetId="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Menu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to Add"/>
      <sheetName val="Org. Unit Details"/>
      <sheetName val="Example-Org. Unit Details"/>
      <sheetName val="Finance Overview"/>
      <sheetName val="Example-Finance Overview"/>
      <sheetName val="Deliverable"/>
      <sheetName val="Deliverables - Laws"/>
      <sheetName val="Example-Deliverables"/>
      <sheetName val="Performance Measure"/>
      <sheetName val="Example-Performance Measures"/>
      <sheetName val="Drop Down Me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printerSettings" Target="../printerSettings/printerSettings5.bin"/><Relationship Id="rId7"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drawing" Target="../drawings/drawing1.xml"/><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comments" Target="../comments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vmlDrawing" Target="../drawings/vmlDrawing4.vml"/><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comments" Target="../comments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vmlDrawing" Target="../drawings/vmlDrawing5.vml"/><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HC62"/>
  <sheetViews>
    <sheetView workbookViewId="0">
      <selection activeCell="D3" sqref="D3"/>
    </sheetView>
  </sheetViews>
  <sheetFormatPr defaultColWidth="9.140625" defaultRowHeight="12.75" x14ac:dyDescent="0.2"/>
  <cols>
    <col min="1" max="1" width="38.28515625" style="160" customWidth="1"/>
    <col min="2" max="2" width="8" style="145" customWidth="1"/>
    <col min="3" max="3" width="0.85546875" style="9" customWidth="1"/>
    <col min="4" max="4" width="32.42578125" style="146" customWidth="1"/>
    <col min="5" max="5" width="36.42578125" style="18" customWidth="1"/>
    <col min="6" max="6" width="45.5703125" style="18" customWidth="1"/>
    <col min="7" max="7" width="46.140625" style="18" customWidth="1"/>
    <col min="8" max="8" width="34.28515625" style="18" customWidth="1"/>
    <col min="9" max="9" width="35.42578125" style="18" customWidth="1"/>
    <col min="10" max="10" width="43" style="18" customWidth="1"/>
    <col min="11" max="11" width="38.5703125" style="18" customWidth="1"/>
    <col min="12" max="12" width="41.42578125" style="18" customWidth="1"/>
    <col min="13" max="13" width="38.5703125" style="18" customWidth="1"/>
    <col min="14" max="14" width="33.140625" style="18" customWidth="1"/>
    <col min="15" max="15" width="50.5703125" style="18" customWidth="1"/>
    <col min="16" max="16" width="46.140625" style="18" customWidth="1"/>
    <col min="17" max="17" width="64.5703125" style="18" customWidth="1"/>
    <col min="18" max="18" width="37.85546875" style="18" customWidth="1"/>
    <col min="19" max="19" width="36.7109375" style="18" customWidth="1"/>
    <col min="20" max="20" width="38.140625" style="18" customWidth="1"/>
    <col min="21" max="21" width="31.42578125" style="18" customWidth="1"/>
    <col min="22" max="22" width="44.28515625" style="18" customWidth="1"/>
    <col min="23" max="23" width="45" style="18" customWidth="1"/>
    <col min="24" max="24" width="82.85546875" style="18" customWidth="1"/>
    <col min="25" max="25" width="31.85546875" style="18" customWidth="1"/>
    <col min="26" max="26" width="41.140625" style="18" customWidth="1"/>
    <col min="27" max="27" width="47.140625" style="18" customWidth="1"/>
    <col min="28" max="28" width="48" style="18" customWidth="1"/>
    <col min="29" max="29" width="41.28515625" style="18" customWidth="1"/>
    <col min="30" max="30" width="84.5703125" style="18" customWidth="1"/>
    <col min="31" max="31" width="64.85546875" style="18" customWidth="1"/>
    <col min="32" max="32" width="55.85546875" style="18" customWidth="1"/>
    <col min="33" max="33" width="110" style="18" customWidth="1"/>
    <col min="34" max="34" width="63.28515625" style="18" customWidth="1"/>
    <col min="35" max="35" width="102.42578125" style="18" customWidth="1"/>
    <col min="36" max="36" width="95.28515625" style="18" customWidth="1"/>
    <col min="37" max="37" width="34" style="18" customWidth="1"/>
    <col min="38" max="38" width="39.7109375" style="18" customWidth="1"/>
    <col min="39" max="39" width="50" style="18" customWidth="1"/>
    <col min="40" max="40" width="48" style="18" customWidth="1"/>
    <col min="41" max="41" width="42.140625" style="18" customWidth="1"/>
    <col min="42" max="42" width="42.7109375" style="18" customWidth="1"/>
    <col min="43" max="43" width="47.5703125" style="18" customWidth="1"/>
    <col min="44" max="44" width="71.28515625" style="18" customWidth="1"/>
    <col min="45" max="45" width="34.5703125" style="18" customWidth="1"/>
    <col min="46" max="46" width="65.5703125" style="18" customWidth="1"/>
    <col min="47" max="47" width="46.5703125" style="18" customWidth="1"/>
    <col min="48" max="48" width="46.85546875" style="18" customWidth="1"/>
    <col min="49" max="49" width="47.140625" style="18" customWidth="1"/>
    <col min="50" max="50" width="91.140625" style="18" customWidth="1"/>
    <col min="51" max="51" width="65.28515625" style="18" customWidth="1"/>
    <col min="52" max="52" width="125.7109375" style="18" customWidth="1"/>
    <col min="53" max="53" width="51" style="18" customWidth="1"/>
    <col min="54" max="54" width="36.5703125" style="18" customWidth="1"/>
    <col min="55" max="55" width="32.85546875" style="18" customWidth="1"/>
    <col min="56" max="56" width="39.42578125" style="18" customWidth="1"/>
    <col min="57" max="57" width="44.140625" style="18" customWidth="1"/>
    <col min="58" max="58" width="46.85546875" style="18" customWidth="1"/>
    <col min="59" max="59" width="39.5703125" style="18" customWidth="1"/>
    <col min="60" max="60" width="34.5703125" style="18" customWidth="1"/>
    <col min="61" max="61" width="40.7109375" style="146" customWidth="1"/>
    <col min="62" max="62" width="42" style="18" customWidth="1"/>
    <col min="63" max="63" width="37.140625" style="18" customWidth="1"/>
    <col min="64" max="64" width="37.42578125" style="18" customWidth="1"/>
    <col min="65" max="65" width="86.28515625" style="18" customWidth="1"/>
    <col min="66" max="66" width="44.28515625" style="18" customWidth="1"/>
    <col min="67" max="67" width="73.28515625" style="18" customWidth="1"/>
    <col min="68" max="68" width="70.42578125" style="18" customWidth="1"/>
    <col min="69" max="69" width="99.42578125" style="18" customWidth="1"/>
    <col min="70" max="70" width="54.28515625" style="18" customWidth="1"/>
    <col min="71" max="71" width="44" style="18" customWidth="1"/>
    <col min="72" max="72" width="44.42578125" style="18" customWidth="1"/>
    <col min="73" max="73" width="48.5703125" style="18" customWidth="1"/>
    <col min="74" max="74" width="44.5703125" style="18" customWidth="1"/>
    <col min="75" max="75" width="58.28515625" style="18" customWidth="1"/>
    <col min="76" max="76" width="44.140625" style="18" customWidth="1"/>
    <col min="77" max="77" width="42.140625" style="18" customWidth="1"/>
    <col min="78" max="78" width="43.85546875" style="18" customWidth="1"/>
    <col min="79" max="79" width="87.140625" style="18" customWidth="1"/>
    <col min="80" max="80" width="47" style="18" customWidth="1"/>
    <col min="81" max="81" width="120.42578125" style="18" customWidth="1"/>
    <col min="82" max="82" width="117.85546875" style="18" customWidth="1"/>
    <col min="83" max="83" width="59.28515625" style="18" customWidth="1"/>
    <col min="84" max="84" width="69.7109375" style="18" customWidth="1"/>
    <col min="85" max="85" width="49.140625" style="18" customWidth="1"/>
    <col min="86" max="86" width="47.140625" style="18" customWidth="1"/>
    <col min="87" max="87" width="51.5703125" style="18" customWidth="1"/>
    <col min="88" max="88" width="68.5703125" style="18" customWidth="1"/>
    <col min="89" max="89" width="118.85546875" style="18" customWidth="1"/>
    <col min="90" max="90" width="118.140625" style="18" customWidth="1"/>
    <col min="91" max="91" width="119.28515625" style="18" customWidth="1"/>
    <col min="92" max="92" width="118.140625" style="18" customWidth="1"/>
    <col min="93" max="93" width="119.140625" style="18" customWidth="1"/>
    <col min="94" max="94" width="115.140625" style="18" customWidth="1"/>
    <col min="95" max="95" width="49.5703125" style="18" customWidth="1"/>
    <col min="96" max="96" width="41.140625" style="18" customWidth="1"/>
    <col min="97" max="98" width="44" style="18" customWidth="1"/>
    <col min="99" max="99" width="34.7109375" style="18" customWidth="1"/>
    <col min="100" max="100" width="38.140625" style="18" customWidth="1"/>
    <col min="101" max="101" width="37.85546875" style="18" customWidth="1"/>
    <col min="102" max="102" width="57.5703125" style="18" customWidth="1"/>
    <col min="103" max="103" width="36.42578125" style="18" customWidth="1"/>
    <col min="104" max="104" width="59.85546875" style="18" customWidth="1"/>
    <col min="105" max="105" width="66.42578125" style="18" customWidth="1"/>
    <col min="106" max="106" width="12.28515625" style="18" customWidth="1"/>
    <col min="107" max="107" width="101.85546875" style="18" customWidth="1"/>
    <col min="108" max="108" width="12.85546875" style="18" customWidth="1"/>
    <col min="109" max="109" width="80.85546875" style="18" customWidth="1"/>
    <col min="110" max="110" width="42.85546875" style="18" customWidth="1"/>
    <col min="111" max="111" width="38.140625" style="18" customWidth="1"/>
    <col min="112" max="112" width="39" style="18" customWidth="1"/>
    <col min="113" max="113" width="65.28515625" style="18" customWidth="1"/>
    <col min="114" max="114" width="56.85546875" style="18" customWidth="1"/>
    <col min="115" max="115" width="53.7109375" style="18" customWidth="1"/>
    <col min="116" max="116" width="55.5703125" style="18" customWidth="1"/>
    <col min="117" max="117" width="52.140625" style="18" customWidth="1"/>
    <col min="118" max="118" width="90.7109375" style="18" customWidth="1"/>
    <col min="119" max="119" width="99" style="18" customWidth="1"/>
    <col min="120" max="120" width="69.140625" style="18" customWidth="1"/>
    <col min="121" max="121" width="52.7109375" style="18" customWidth="1"/>
    <col min="122" max="122" width="103.85546875" style="18" customWidth="1"/>
    <col min="123" max="123" width="117" style="18" customWidth="1"/>
    <col min="124" max="124" width="44.140625" style="18" customWidth="1"/>
    <col min="125" max="125" width="35.42578125" style="18" customWidth="1"/>
    <col min="126" max="126" width="36.85546875" style="18" customWidth="1"/>
    <col min="127" max="127" width="53.85546875" style="18" customWidth="1"/>
    <col min="128" max="128" width="47" style="18" customWidth="1"/>
    <col min="129" max="129" width="41.42578125" style="18" customWidth="1"/>
    <col min="130" max="130" width="78.7109375" style="146" customWidth="1"/>
    <col min="131" max="131" width="48.7109375" style="18" customWidth="1"/>
    <col min="132" max="132" width="39.28515625" style="18" customWidth="1"/>
    <col min="133" max="133" width="68.85546875" style="18" customWidth="1"/>
    <col min="134" max="134" width="86.5703125" style="18" customWidth="1"/>
    <col min="135" max="135" width="44.85546875" style="18" customWidth="1"/>
    <col min="136" max="136" width="90.5703125" style="18" customWidth="1"/>
    <col min="137" max="137" width="90.85546875" style="18" customWidth="1"/>
    <col min="138" max="138" width="41" style="18" customWidth="1"/>
    <col min="139" max="139" width="69" style="18" customWidth="1"/>
    <col min="140" max="140" width="44.7109375" style="18" customWidth="1"/>
    <col min="141" max="141" width="40.85546875" style="18" customWidth="1"/>
    <col min="142" max="142" width="42.7109375" style="18" customWidth="1"/>
    <col min="143" max="143" width="39.42578125" style="18" customWidth="1"/>
    <col min="144" max="144" width="49.7109375" style="18" customWidth="1"/>
    <col min="145" max="145" width="40.140625" style="18" customWidth="1"/>
    <col min="146" max="146" width="38.5703125" style="18" customWidth="1"/>
    <col min="147" max="147" width="111" style="18" customWidth="1"/>
    <col min="148" max="148" width="38.28515625" style="18" customWidth="1"/>
    <col min="149" max="149" width="42.140625" style="18" customWidth="1"/>
    <col min="150" max="150" width="43" style="18" customWidth="1"/>
    <col min="151" max="151" width="44.42578125" style="18" customWidth="1"/>
    <col min="152" max="152" width="80.7109375" style="18" customWidth="1"/>
    <col min="153" max="153" width="116.140625" style="18" customWidth="1"/>
    <col min="154" max="154" width="96.7109375" style="18" customWidth="1"/>
    <col min="155" max="155" width="70.140625" style="18" customWidth="1"/>
    <col min="156" max="156" width="87.28515625" style="18" customWidth="1"/>
    <col min="157" max="157" width="37.42578125" style="18" customWidth="1"/>
    <col min="158" max="158" width="49.42578125" style="18" customWidth="1"/>
    <col min="159" max="159" width="67.28515625" style="18" customWidth="1"/>
    <col min="160" max="160" width="92.140625" style="18" customWidth="1"/>
    <col min="161" max="161" width="48" style="18" customWidth="1"/>
    <col min="162" max="162" width="59.85546875" style="18" customWidth="1"/>
    <col min="163" max="163" width="44.140625" style="18" customWidth="1"/>
    <col min="164" max="164" width="43" style="18" customWidth="1"/>
    <col min="165" max="165" width="43.7109375" style="18" customWidth="1"/>
    <col min="166" max="166" width="40.7109375" style="18" customWidth="1"/>
    <col min="167" max="167" width="119.85546875" style="18" customWidth="1"/>
    <col min="168" max="168" width="120" style="18" customWidth="1"/>
    <col min="169" max="169" width="53.28515625" style="18" customWidth="1"/>
    <col min="170" max="170" width="60.7109375" style="18" customWidth="1"/>
    <col min="171" max="174" width="70.140625" style="18" customWidth="1"/>
    <col min="175" max="175" width="81" style="18" customWidth="1"/>
    <col min="176" max="176" width="58.28515625" style="18" customWidth="1"/>
    <col min="177" max="177" width="41.7109375" style="18" customWidth="1"/>
    <col min="178" max="178" width="45.140625" style="18" customWidth="1"/>
    <col min="179" max="179" width="119.7109375" style="18" customWidth="1"/>
    <col min="180" max="180" width="120.42578125" style="18" customWidth="1"/>
    <col min="181" max="182" width="120.5703125" style="18" customWidth="1"/>
    <col min="183" max="183" width="72.7109375" style="18" customWidth="1"/>
    <col min="184" max="184" width="55.28515625" style="18" customWidth="1"/>
    <col min="185" max="185" width="56" style="18" customWidth="1"/>
    <col min="186" max="186" width="61.85546875" style="18" customWidth="1"/>
    <col min="187" max="187" width="66.7109375" style="18" customWidth="1"/>
    <col min="188" max="188" width="79.5703125" style="18" customWidth="1"/>
    <col min="189" max="189" width="61.85546875" style="18" customWidth="1"/>
    <col min="190" max="190" width="87.85546875" style="18" customWidth="1"/>
    <col min="191" max="191" width="90.7109375" style="18" customWidth="1"/>
    <col min="192" max="192" width="88.140625" style="18" customWidth="1"/>
    <col min="193" max="193" width="90.85546875" style="18" customWidth="1"/>
    <col min="194" max="194" width="91.7109375" style="18" customWidth="1"/>
    <col min="195" max="195" width="91.5703125" style="18" customWidth="1"/>
    <col min="196" max="196" width="92.7109375" style="18" customWidth="1"/>
    <col min="197" max="197" width="96.5703125" style="18" customWidth="1"/>
    <col min="198" max="198" width="52.140625" style="18" customWidth="1"/>
    <col min="199" max="199" width="44.42578125" style="18" customWidth="1"/>
    <col min="200" max="200" width="36.140625" style="18" customWidth="1"/>
    <col min="201" max="201" width="46.5703125" style="18" customWidth="1"/>
    <col min="202" max="202" width="42" style="18" customWidth="1"/>
    <col min="203" max="203" width="35.140625" style="18" customWidth="1"/>
    <col min="204" max="204" width="49" style="18" customWidth="1"/>
    <col min="205" max="205" width="52.42578125" style="18" customWidth="1"/>
    <col min="206" max="206" width="48.28515625" style="18" customWidth="1"/>
    <col min="207" max="207" width="94.42578125" style="18" customWidth="1"/>
    <col min="208" max="208" width="47" style="18" customWidth="1"/>
    <col min="209" max="209" width="46.28515625" style="18" customWidth="1"/>
    <col min="210" max="210" width="46.85546875" style="18" customWidth="1"/>
    <col min="211" max="211" width="53.5703125" style="18" customWidth="1"/>
    <col min="212" max="16384" width="9.140625" style="18"/>
  </cols>
  <sheetData>
    <row r="1" spans="1:211" x14ac:dyDescent="0.2">
      <c r="A1" s="2" t="s">
        <v>1116</v>
      </c>
      <c r="C1" s="10"/>
    </row>
    <row r="2" spans="1:211" s="9" customFormat="1" x14ac:dyDescent="0.2">
      <c r="A2" s="2" t="s">
        <v>1115</v>
      </c>
      <c r="B2" s="128"/>
      <c r="C2" s="7"/>
      <c r="D2" s="4"/>
      <c r="BI2" s="4"/>
      <c r="DZ2" s="146"/>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row>
    <row r="3" spans="1:211" s="9" customFormat="1" x14ac:dyDescent="0.2">
      <c r="A3" s="23"/>
      <c r="B3" s="147"/>
      <c r="C3" s="14"/>
      <c r="D3" s="1"/>
      <c r="BI3" s="1"/>
      <c r="DZ3" s="1"/>
    </row>
    <row r="4" spans="1:211" x14ac:dyDescent="0.2">
      <c r="A4" s="19" t="s">
        <v>45</v>
      </c>
      <c r="B4" s="148"/>
      <c r="C4" s="14"/>
    </row>
    <row r="5" spans="1:211" x14ac:dyDescent="0.2">
      <c r="A5" s="37" t="s">
        <v>61</v>
      </c>
      <c r="B5" s="7"/>
      <c r="C5" s="109"/>
      <c r="D5" s="109">
        <v>1</v>
      </c>
      <c r="E5" s="18">
        <v>2</v>
      </c>
      <c r="F5" s="18">
        <v>3</v>
      </c>
      <c r="G5" s="18">
        <v>4</v>
      </c>
      <c r="H5" s="18">
        <v>5</v>
      </c>
      <c r="I5" s="18">
        <v>6</v>
      </c>
      <c r="J5" s="18">
        <v>7</v>
      </c>
      <c r="K5" s="18">
        <v>8</v>
      </c>
      <c r="L5" s="18">
        <v>9</v>
      </c>
      <c r="M5" s="18">
        <v>10</v>
      </c>
      <c r="N5" s="18">
        <v>11</v>
      </c>
      <c r="O5" s="18">
        <v>12</v>
      </c>
      <c r="P5" s="18">
        <v>13</v>
      </c>
      <c r="Q5" s="18">
        <v>14</v>
      </c>
      <c r="R5" s="18">
        <v>15</v>
      </c>
      <c r="S5" s="18">
        <v>16</v>
      </c>
      <c r="T5" s="18">
        <v>17</v>
      </c>
      <c r="U5" s="18">
        <v>18</v>
      </c>
      <c r="V5" s="18">
        <v>19</v>
      </c>
      <c r="W5" s="18">
        <v>20</v>
      </c>
      <c r="X5" s="18">
        <v>21</v>
      </c>
      <c r="Y5" s="18">
        <v>22</v>
      </c>
      <c r="Z5" s="18">
        <v>23</v>
      </c>
      <c r="AA5" s="18">
        <v>24</v>
      </c>
      <c r="AB5" s="18">
        <v>25</v>
      </c>
      <c r="AC5" s="18">
        <v>26</v>
      </c>
      <c r="AD5" s="18">
        <v>27</v>
      </c>
      <c r="AE5" s="18">
        <v>28</v>
      </c>
      <c r="AF5" s="18">
        <v>29</v>
      </c>
      <c r="AG5" s="18">
        <v>30</v>
      </c>
      <c r="AH5" s="18">
        <v>31</v>
      </c>
      <c r="AI5" s="18">
        <v>32</v>
      </c>
      <c r="AJ5" s="18">
        <v>33</v>
      </c>
      <c r="AK5" s="18">
        <v>34</v>
      </c>
      <c r="AL5" s="18">
        <v>35</v>
      </c>
      <c r="AM5" s="18">
        <v>36</v>
      </c>
      <c r="AN5" s="18">
        <v>37</v>
      </c>
      <c r="AO5" s="18">
        <v>38</v>
      </c>
      <c r="AP5" s="18">
        <v>39</v>
      </c>
      <c r="AQ5" s="18">
        <v>40</v>
      </c>
      <c r="AR5" s="18">
        <v>41</v>
      </c>
      <c r="AS5" s="18">
        <v>42</v>
      </c>
      <c r="AT5" s="18">
        <v>43</v>
      </c>
      <c r="AU5" s="18">
        <v>44</v>
      </c>
      <c r="AV5" s="18">
        <v>45</v>
      </c>
      <c r="AW5" s="18">
        <v>46</v>
      </c>
      <c r="AX5" s="18">
        <v>47</v>
      </c>
      <c r="AY5" s="18">
        <v>48</v>
      </c>
      <c r="AZ5" s="18">
        <v>49</v>
      </c>
      <c r="BA5" s="18">
        <v>50</v>
      </c>
      <c r="BB5" s="18">
        <v>51</v>
      </c>
      <c r="BC5" s="18">
        <v>52</v>
      </c>
      <c r="BD5" s="18">
        <v>53</v>
      </c>
      <c r="BE5" s="18">
        <v>54</v>
      </c>
      <c r="BF5" s="18">
        <v>55</v>
      </c>
      <c r="BG5" s="18">
        <v>56</v>
      </c>
      <c r="BH5" s="18">
        <v>57</v>
      </c>
      <c r="BI5" s="18">
        <v>58</v>
      </c>
      <c r="BJ5" s="18">
        <v>59</v>
      </c>
      <c r="BK5" s="18">
        <v>60</v>
      </c>
      <c r="BL5" s="18">
        <v>61</v>
      </c>
      <c r="BM5" s="18">
        <v>62</v>
      </c>
      <c r="BN5" s="18">
        <v>63</v>
      </c>
      <c r="BO5" s="18">
        <v>64</v>
      </c>
      <c r="BP5" s="18">
        <v>65</v>
      </c>
      <c r="BQ5" s="18">
        <v>66</v>
      </c>
      <c r="BR5" s="18">
        <v>67</v>
      </c>
      <c r="BS5" s="18">
        <v>68</v>
      </c>
      <c r="BT5" s="18">
        <v>69</v>
      </c>
      <c r="BU5" s="18">
        <v>70</v>
      </c>
      <c r="BV5" s="18">
        <v>71</v>
      </c>
      <c r="BW5" s="18">
        <v>72</v>
      </c>
      <c r="BX5" s="18">
        <v>73</v>
      </c>
      <c r="BY5" s="18">
        <v>74</v>
      </c>
      <c r="BZ5" s="18">
        <v>75</v>
      </c>
      <c r="CA5" s="18">
        <v>76</v>
      </c>
      <c r="CB5" s="18">
        <v>77</v>
      </c>
      <c r="CC5" s="18">
        <v>78</v>
      </c>
      <c r="CD5" s="18">
        <v>79</v>
      </c>
      <c r="CE5" s="18">
        <v>80</v>
      </c>
      <c r="CF5" s="18">
        <v>81</v>
      </c>
      <c r="CG5" s="18">
        <v>82</v>
      </c>
      <c r="CH5" s="18">
        <v>83</v>
      </c>
      <c r="CI5" s="18">
        <v>84</v>
      </c>
      <c r="CJ5" s="18">
        <v>85</v>
      </c>
      <c r="CK5" s="18">
        <v>86</v>
      </c>
      <c r="CL5" s="18">
        <v>87</v>
      </c>
      <c r="CM5" s="18">
        <v>88</v>
      </c>
      <c r="CN5" s="18">
        <v>89</v>
      </c>
      <c r="CO5" s="18">
        <v>90</v>
      </c>
      <c r="CP5" s="18">
        <v>91</v>
      </c>
      <c r="CQ5" s="18">
        <v>92</v>
      </c>
      <c r="CR5" s="18">
        <v>93</v>
      </c>
      <c r="CS5" s="18">
        <v>94</v>
      </c>
      <c r="CT5" s="18">
        <v>95</v>
      </c>
      <c r="CU5" s="18">
        <v>96</v>
      </c>
      <c r="CV5" s="18">
        <v>97</v>
      </c>
      <c r="CW5" s="18">
        <v>98</v>
      </c>
      <c r="CX5" s="18">
        <v>99</v>
      </c>
      <c r="CY5" s="18">
        <v>100</v>
      </c>
      <c r="CZ5" s="18">
        <v>101</v>
      </c>
      <c r="DA5" s="18">
        <v>102</v>
      </c>
      <c r="DB5" s="18">
        <v>103</v>
      </c>
      <c r="DC5" s="18">
        <v>104</v>
      </c>
      <c r="DD5" s="18">
        <v>105</v>
      </c>
      <c r="DE5" s="18">
        <v>106</v>
      </c>
      <c r="DF5" s="18">
        <v>107</v>
      </c>
      <c r="DG5" s="18">
        <v>108</v>
      </c>
      <c r="DH5" s="18">
        <v>109</v>
      </c>
      <c r="DI5" s="18">
        <v>110</v>
      </c>
      <c r="DJ5" s="18">
        <v>111</v>
      </c>
      <c r="DK5" s="18">
        <v>112</v>
      </c>
      <c r="DL5" s="18">
        <v>113</v>
      </c>
      <c r="DM5" s="18">
        <v>114</v>
      </c>
      <c r="DN5" s="18">
        <v>115</v>
      </c>
      <c r="DO5" s="18">
        <v>116</v>
      </c>
      <c r="DP5" s="18">
        <v>117</v>
      </c>
      <c r="DQ5" s="18">
        <v>118</v>
      </c>
      <c r="DR5" s="18">
        <v>119</v>
      </c>
      <c r="DS5" s="18">
        <v>120</v>
      </c>
      <c r="DT5" s="18">
        <v>121</v>
      </c>
      <c r="DU5" s="18">
        <v>122</v>
      </c>
      <c r="DV5" s="18">
        <v>123</v>
      </c>
      <c r="DW5" s="18">
        <v>124</v>
      </c>
      <c r="DX5" s="18">
        <v>125</v>
      </c>
      <c r="DY5" s="18">
        <v>126</v>
      </c>
      <c r="DZ5" s="18">
        <v>127</v>
      </c>
      <c r="EA5" s="18">
        <v>128</v>
      </c>
      <c r="EB5" s="18">
        <v>129</v>
      </c>
      <c r="EC5" s="18">
        <v>130</v>
      </c>
      <c r="ED5" s="18">
        <v>131</v>
      </c>
      <c r="EE5" s="18">
        <v>132</v>
      </c>
      <c r="EF5" s="18">
        <v>133</v>
      </c>
      <c r="EG5" s="18">
        <v>134</v>
      </c>
      <c r="EH5" s="18">
        <v>135</v>
      </c>
      <c r="EI5" s="18">
        <v>136</v>
      </c>
      <c r="EJ5" s="18">
        <v>137</v>
      </c>
      <c r="EK5" s="18">
        <v>138</v>
      </c>
      <c r="EL5" s="18">
        <v>139</v>
      </c>
      <c r="EM5" s="18">
        <v>140</v>
      </c>
      <c r="EN5" s="18">
        <v>141</v>
      </c>
      <c r="EO5" s="18">
        <v>142</v>
      </c>
      <c r="EP5" s="18">
        <v>143</v>
      </c>
      <c r="EQ5" s="18">
        <v>144</v>
      </c>
      <c r="ER5" s="18">
        <v>145</v>
      </c>
      <c r="ES5" s="18">
        <v>146</v>
      </c>
      <c r="ET5" s="18">
        <v>147</v>
      </c>
      <c r="EU5" s="18">
        <v>148</v>
      </c>
      <c r="EV5" s="18">
        <v>149</v>
      </c>
      <c r="EW5" s="18">
        <v>150</v>
      </c>
      <c r="EX5" s="18">
        <v>151</v>
      </c>
      <c r="EY5" s="18">
        <v>152</v>
      </c>
      <c r="EZ5" s="18">
        <v>153</v>
      </c>
      <c r="FA5" s="18">
        <v>154</v>
      </c>
      <c r="FB5" s="18">
        <v>155</v>
      </c>
      <c r="FC5" s="18">
        <v>156</v>
      </c>
      <c r="FD5" s="18">
        <v>157</v>
      </c>
      <c r="FE5" s="18">
        <v>158</v>
      </c>
      <c r="FF5" s="18">
        <v>159</v>
      </c>
      <c r="FG5" s="18">
        <v>160</v>
      </c>
      <c r="FH5" s="18">
        <v>161</v>
      </c>
      <c r="FI5" s="18">
        <v>162</v>
      </c>
      <c r="FJ5" s="18">
        <v>163</v>
      </c>
      <c r="FK5" s="18">
        <v>164</v>
      </c>
      <c r="FL5" s="18">
        <v>165</v>
      </c>
      <c r="FM5" s="18">
        <v>166</v>
      </c>
      <c r="FN5" s="18">
        <v>167</v>
      </c>
      <c r="FO5" s="18">
        <v>168</v>
      </c>
      <c r="FP5" s="18">
        <v>169</v>
      </c>
      <c r="FQ5" s="18">
        <v>170</v>
      </c>
      <c r="FR5" s="18">
        <v>171</v>
      </c>
      <c r="FS5" s="18">
        <v>172</v>
      </c>
      <c r="FT5" s="18">
        <v>173</v>
      </c>
      <c r="FU5" s="18">
        <v>174</v>
      </c>
      <c r="FV5" s="18">
        <v>175</v>
      </c>
      <c r="FW5" s="18">
        <v>176</v>
      </c>
      <c r="FX5" s="18">
        <v>177</v>
      </c>
      <c r="FY5" s="18">
        <v>178</v>
      </c>
      <c r="FZ5" s="18">
        <v>179</v>
      </c>
      <c r="GA5" s="18">
        <v>180</v>
      </c>
      <c r="GB5" s="18">
        <v>181</v>
      </c>
      <c r="GC5" s="18">
        <v>182</v>
      </c>
      <c r="GD5" s="18">
        <v>183</v>
      </c>
      <c r="GE5" s="18">
        <v>184</v>
      </c>
      <c r="GF5" s="18">
        <v>185</v>
      </c>
      <c r="GG5" s="18">
        <v>186</v>
      </c>
      <c r="GH5" s="18">
        <v>187</v>
      </c>
      <c r="GI5" s="18">
        <v>188</v>
      </c>
      <c r="GJ5" s="18">
        <v>189</v>
      </c>
      <c r="GK5" s="18">
        <v>190</v>
      </c>
      <c r="GL5" s="18">
        <v>191</v>
      </c>
      <c r="GM5" s="18">
        <v>192</v>
      </c>
      <c r="GN5" s="18">
        <v>193</v>
      </c>
      <c r="GO5" s="18">
        <v>194</v>
      </c>
      <c r="GP5" s="18">
        <v>195</v>
      </c>
      <c r="GQ5" s="18">
        <v>196</v>
      </c>
      <c r="GR5" s="18">
        <v>197</v>
      </c>
      <c r="GS5" s="18">
        <v>198</v>
      </c>
      <c r="GT5" s="18">
        <v>199</v>
      </c>
      <c r="GU5" s="18">
        <v>200</v>
      </c>
      <c r="GV5" s="18">
        <v>201</v>
      </c>
      <c r="GW5" s="18">
        <v>202</v>
      </c>
      <c r="GX5" s="18">
        <v>203</v>
      </c>
      <c r="GY5" s="18">
        <v>204</v>
      </c>
      <c r="GZ5" s="18">
        <v>205</v>
      </c>
      <c r="HA5" s="18">
        <v>206</v>
      </c>
      <c r="HB5" s="18">
        <v>207</v>
      </c>
      <c r="HC5" s="18">
        <v>208</v>
      </c>
    </row>
    <row r="6" spans="1:211" ht="51" x14ac:dyDescent="0.2">
      <c r="A6" s="11" t="s">
        <v>16</v>
      </c>
      <c r="B6" s="151"/>
      <c r="C6" s="102"/>
      <c r="D6" s="114" t="s">
        <v>95</v>
      </c>
      <c r="E6" s="114" t="s">
        <v>96</v>
      </c>
      <c r="F6" s="114" t="s">
        <v>97</v>
      </c>
      <c r="G6" s="114" t="s">
        <v>98</v>
      </c>
      <c r="H6" s="114" t="s">
        <v>99</v>
      </c>
      <c r="I6" s="114" t="s">
        <v>326</v>
      </c>
      <c r="J6" s="114" t="s">
        <v>372</v>
      </c>
      <c r="K6" s="114" t="s">
        <v>330</v>
      </c>
      <c r="L6" s="114" t="s">
        <v>330</v>
      </c>
      <c r="M6" s="114" t="s">
        <v>330</v>
      </c>
      <c r="N6" s="114" t="s">
        <v>330</v>
      </c>
      <c r="O6" s="114" t="s">
        <v>327</v>
      </c>
      <c r="P6" s="114" t="s">
        <v>327</v>
      </c>
      <c r="Q6" s="114" t="s">
        <v>512</v>
      </c>
      <c r="R6" s="114" t="s">
        <v>102</v>
      </c>
      <c r="S6" s="114" t="s">
        <v>510</v>
      </c>
      <c r="T6" s="114" t="s">
        <v>103</v>
      </c>
      <c r="U6" s="114" t="s">
        <v>103</v>
      </c>
      <c r="V6" s="114" t="s">
        <v>511</v>
      </c>
      <c r="W6" s="114" t="s">
        <v>678</v>
      </c>
      <c r="X6" s="114" t="s">
        <v>101</v>
      </c>
      <c r="Y6" s="114" t="s">
        <v>101</v>
      </c>
      <c r="Z6" s="114" t="s">
        <v>104</v>
      </c>
      <c r="AA6" s="114" t="s">
        <v>373</v>
      </c>
      <c r="AB6" s="114" t="s">
        <v>376</v>
      </c>
      <c r="AC6" s="114" t="s">
        <v>100</v>
      </c>
      <c r="AD6" s="114" t="s">
        <v>100</v>
      </c>
      <c r="AE6" s="114" t="s">
        <v>100</v>
      </c>
      <c r="AF6" s="114" t="s">
        <v>100</v>
      </c>
      <c r="AG6" s="114" t="s">
        <v>100</v>
      </c>
      <c r="AH6" s="114" t="s">
        <v>100</v>
      </c>
      <c r="AI6" s="114" t="s">
        <v>100</v>
      </c>
      <c r="AJ6" s="114" t="s">
        <v>660</v>
      </c>
      <c r="AK6" s="114" t="s">
        <v>348</v>
      </c>
      <c r="AL6" s="114" t="s">
        <v>105</v>
      </c>
      <c r="AM6" s="114" t="s">
        <v>356</v>
      </c>
      <c r="AN6" s="114" t="s">
        <v>689</v>
      </c>
      <c r="AO6" s="114" t="s">
        <v>355</v>
      </c>
      <c r="AP6" s="114" t="s">
        <v>355</v>
      </c>
      <c r="AQ6" s="114" t="s">
        <v>107</v>
      </c>
      <c r="AR6" s="114" t="s">
        <v>106</v>
      </c>
      <c r="AS6" s="114" t="s">
        <v>106</v>
      </c>
      <c r="AT6" s="114" t="s">
        <v>513</v>
      </c>
      <c r="AU6" s="114" t="s">
        <v>513</v>
      </c>
      <c r="AV6" s="114" t="s">
        <v>84</v>
      </c>
      <c r="AW6" s="114" t="s">
        <v>84</v>
      </c>
      <c r="AX6" s="114" t="s">
        <v>503</v>
      </c>
      <c r="AY6" s="114" t="s">
        <v>125</v>
      </c>
      <c r="AZ6" s="114" t="s">
        <v>305</v>
      </c>
      <c r="BA6" s="114" t="s">
        <v>397</v>
      </c>
      <c r="BB6" s="114" t="s">
        <v>399</v>
      </c>
      <c r="BC6" s="114" t="s">
        <v>401</v>
      </c>
      <c r="BD6" s="114" t="s">
        <v>698</v>
      </c>
      <c r="BE6" s="114" t="s">
        <v>405</v>
      </c>
      <c r="BF6" s="114" t="s">
        <v>407</v>
      </c>
      <c r="BG6" s="114" t="s">
        <v>871</v>
      </c>
      <c r="BH6" s="114" t="s">
        <v>393</v>
      </c>
      <c r="BI6" s="114" t="s">
        <v>505</v>
      </c>
      <c r="BJ6" s="114" t="s">
        <v>196</v>
      </c>
      <c r="BK6" s="114" t="s">
        <v>200</v>
      </c>
      <c r="BL6" s="114" t="s">
        <v>201</v>
      </c>
      <c r="BM6" s="114" t="s">
        <v>202</v>
      </c>
      <c r="BN6" s="114" t="s">
        <v>192</v>
      </c>
      <c r="BO6" s="114" t="s">
        <v>197</v>
      </c>
      <c r="BP6" s="114" t="s">
        <v>378</v>
      </c>
      <c r="BQ6" s="114" t="s">
        <v>198</v>
      </c>
      <c r="BR6" s="114" t="s">
        <v>199</v>
      </c>
      <c r="BS6" s="114" t="s">
        <v>203</v>
      </c>
      <c r="BT6" s="114" t="s">
        <v>205</v>
      </c>
      <c r="BU6" s="114" t="s">
        <v>204</v>
      </c>
      <c r="BV6" s="114" t="s">
        <v>206</v>
      </c>
      <c r="BW6" s="114" t="s">
        <v>207</v>
      </c>
      <c r="BX6" s="114" t="s">
        <v>208</v>
      </c>
      <c r="BY6" s="114" t="s">
        <v>193</v>
      </c>
      <c r="BZ6" s="114" t="s">
        <v>168</v>
      </c>
      <c r="CA6" s="114" t="s">
        <v>171</v>
      </c>
      <c r="CB6" s="114" t="s">
        <v>173</v>
      </c>
      <c r="CC6" s="114" t="s">
        <v>174</v>
      </c>
      <c r="CD6" s="114" t="s">
        <v>723</v>
      </c>
      <c r="CE6" s="114" t="s">
        <v>176</v>
      </c>
      <c r="CF6" s="114" t="s">
        <v>178</v>
      </c>
      <c r="CG6" s="114" t="s">
        <v>507</v>
      </c>
      <c r="CH6" s="114" t="s">
        <v>194</v>
      </c>
      <c r="CI6" s="114" t="s">
        <v>639</v>
      </c>
      <c r="CJ6" s="114" t="s">
        <v>643</v>
      </c>
      <c r="CK6" s="114" t="s">
        <v>514</v>
      </c>
      <c r="CL6" s="114" t="s">
        <v>514</v>
      </c>
      <c r="CM6" s="114" t="s">
        <v>314</v>
      </c>
      <c r="CN6" s="114" t="s">
        <v>316</v>
      </c>
      <c r="CO6" s="114" t="s">
        <v>323</v>
      </c>
      <c r="CP6" s="114" t="s">
        <v>320</v>
      </c>
      <c r="CQ6" s="114" t="s">
        <v>195</v>
      </c>
      <c r="CR6" s="114" t="s">
        <v>506</v>
      </c>
      <c r="CS6" s="114" t="s">
        <v>170</v>
      </c>
      <c r="CT6" s="114" t="s">
        <v>179</v>
      </c>
      <c r="CU6" s="114" t="s">
        <v>506</v>
      </c>
      <c r="CV6" s="114" t="s">
        <v>528</v>
      </c>
      <c r="CW6" s="114" t="s">
        <v>531</v>
      </c>
      <c r="CX6" s="114" t="s">
        <v>109</v>
      </c>
      <c r="CY6" s="114" t="s">
        <v>109</v>
      </c>
      <c r="CZ6" s="114" t="s">
        <v>109</v>
      </c>
      <c r="DA6" s="114" t="s">
        <v>109</v>
      </c>
      <c r="DB6" s="18" t="s">
        <v>1111</v>
      </c>
      <c r="DC6" s="114" t="s">
        <v>523</v>
      </c>
      <c r="DD6" s="18" t="s">
        <v>1111</v>
      </c>
      <c r="DE6" s="114" t="s">
        <v>491</v>
      </c>
      <c r="DF6" s="114" t="s">
        <v>437</v>
      </c>
      <c r="DG6" s="114" t="s">
        <v>437</v>
      </c>
      <c r="DH6" s="114" t="s">
        <v>437</v>
      </c>
      <c r="DI6" s="114" t="s">
        <v>437</v>
      </c>
      <c r="DJ6" s="114" t="s">
        <v>437</v>
      </c>
      <c r="DK6" s="114" t="s">
        <v>437</v>
      </c>
      <c r="DL6" s="114" t="s">
        <v>535</v>
      </c>
      <c r="DM6" s="114" t="s">
        <v>437</v>
      </c>
      <c r="DN6" s="114" t="s">
        <v>161</v>
      </c>
      <c r="DO6" s="114" t="s">
        <v>163</v>
      </c>
      <c r="DP6" s="114" t="s">
        <v>426</v>
      </c>
      <c r="DQ6" s="114" t="s">
        <v>428</v>
      </c>
      <c r="DR6" s="114" t="s">
        <v>431</v>
      </c>
      <c r="DS6" s="114" t="s">
        <v>158</v>
      </c>
      <c r="DT6" s="114" t="s">
        <v>419</v>
      </c>
      <c r="DU6" s="114" t="s">
        <v>433</v>
      </c>
      <c r="DV6" s="114" t="s">
        <v>417</v>
      </c>
      <c r="DW6" s="114" t="s">
        <v>415</v>
      </c>
      <c r="DX6" s="114" t="s">
        <v>494</v>
      </c>
      <c r="DY6" s="114" t="s">
        <v>412</v>
      </c>
      <c r="DZ6" s="114" t="s">
        <v>142</v>
      </c>
      <c r="EA6" s="114" t="s">
        <v>140</v>
      </c>
      <c r="EB6" s="114" t="s">
        <v>140</v>
      </c>
      <c r="EC6" s="114" t="s">
        <v>144</v>
      </c>
      <c r="ED6" s="114" t="s">
        <v>454</v>
      </c>
      <c r="EE6" s="114" t="s">
        <v>140</v>
      </c>
      <c r="EF6" s="114" t="s">
        <v>457</v>
      </c>
      <c r="EG6" s="114" t="s">
        <v>457</v>
      </c>
      <c r="EH6" s="114" t="s">
        <v>502</v>
      </c>
      <c r="EI6" s="114" t="s">
        <v>148</v>
      </c>
      <c r="EJ6" s="114" t="s">
        <v>466</v>
      </c>
      <c r="EK6" s="114" t="s">
        <v>451</v>
      </c>
      <c r="EL6" s="114" t="s">
        <v>451</v>
      </c>
      <c r="EM6" s="114" t="s">
        <v>479</v>
      </c>
      <c r="EN6" s="114" t="s">
        <v>483</v>
      </c>
      <c r="EO6" s="114" t="s">
        <v>485</v>
      </c>
      <c r="EP6" s="114" t="s">
        <v>157</v>
      </c>
      <c r="EQ6" s="114" t="s">
        <v>474</v>
      </c>
      <c r="ER6" s="81" t="s">
        <v>410</v>
      </c>
      <c r="ES6" s="114" t="s">
        <v>294</v>
      </c>
      <c r="ET6" s="114" t="s">
        <v>519</v>
      </c>
      <c r="EU6" s="114" t="s">
        <v>151</v>
      </c>
      <c r="EV6" s="114" t="s">
        <v>152</v>
      </c>
      <c r="EW6" s="114" t="s">
        <v>476</v>
      </c>
      <c r="EX6" s="114" t="s">
        <v>496</v>
      </c>
      <c r="EY6" s="114" t="s">
        <v>496</v>
      </c>
      <c r="EZ6" s="114" t="s">
        <v>497</v>
      </c>
      <c r="FA6" s="114" t="s">
        <v>497</v>
      </c>
      <c r="FB6" s="114" t="s">
        <v>498</v>
      </c>
      <c r="FC6" s="114" t="s">
        <v>499</v>
      </c>
      <c r="FD6" s="114" t="s">
        <v>108</v>
      </c>
      <c r="FE6" s="114" t="s">
        <v>899</v>
      </c>
      <c r="FF6" s="114" t="s">
        <v>902</v>
      </c>
      <c r="FG6" s="114" t="s">
        <v>409</v>
      </c>
      <c r="FH6" s="114" t="s">
        <v>518</v>
      </c>
      <c r="FI6" s="114" t="s">
        <v>500</v>
      </c>
      <c r="FJ6" s="114" t="s">
        <v>411</v>
      </c>
      <c r="FK6" s="114" t="s">
        <v>501</v>
      </c>
      <c r="FL6" s="114" t="s">
        <v>501</v>
      </c>
      <c r="FM6" s="114" t="s">
        <v>365</v>
      </c>
      <c r="FN6" s="114" t="s">
        <v>367</v>
      </c>
      <c r="FO6" s="82" t="s">
        <v>380</v>
      </c>
      <c r="FP6" s="82" t="s">
        <v>381</v>
      </c>
      <c r="FQ6" s="114" t="s">
        <v>580</v>
      </c>
      <c r="FR6" s="114" t="s">
        <v>574</v>
      </c>
      <c r="FS6" s="114" t="s">
        <v>383</v>
      </c>
      <c r="FT6" s="114" t="s">
        <v>384</v>
      </c>
      <c r="FU6" s="114" t="s">
        <v>587</v>
      </c>
      <c r="FV6" s="114" t="s">
        <v>282</v>
      </c>
      <c r="FW6" s="114" t="s">
        <v>424</v>
      </c>
      <c r="FX6" s="114" t="s">
        <v>296</v>
      </c>
      <c r="FY6" s="114" t="s">
        <v>295</v>
      </c>
      <c r="FZ6" s="114" t="s">
        <v>307</v>
      </c>
      <c r="GA6" s="114" t="s">
        <v>285</v>
      </c>
      <c r="GB6" s="114" t="s">
        <v>286</v>
      </c>
      <c r="GC6" s="114" t="s">
        <v>287</v>
      </c>
      <c r="GD6" s="114" t="s">
        <v>271</v>
      </c>
      <c r="GE6" s="114" t="s">
        <v>272</v>
      </c>
      <c r="GF6" s="114" t="s">
        <v>273</v>
      </c>
      <c r="GG6" s="114" t="s">
        <v>274</v>
      </c>
      <c r="GH6" s="114" t="s">
        <v>387</v>
      </c>
      <c r="GI6" s="114" t="s">
        <v>387</v>
      </c>
      <c r="GJ6" s="114" t="s">
        <v>387</v>
      </c>
      <c r="GK6" s="114" t="s">
        <v>387</v>
      </c>
      <c r="GL6" s="114" t="s">
        <v>387</v>
      </c>
      <c r="GM6" s="114" t="s">
        <v>390</v>
      </c>
      <c r="GN6" s="114" t="s">
        <v>391</v>
      </c>
      <c r="GO6" s="114" t="s">
        <v>517</v>
      </c>
      <c r="GP6" s="114" t="s">
        <v>515</v>
      </c>
      <c r="GQ6" s="114" t="s">
        <v>516</v>
      </c>
      <c r="GR6" s="114" t="s">
        <v>516</v>
      </c>
      <c r="GS6" s="114" t="s">
        <v>516</v>
      </c>
      <c r="GT6" s="114" t="s">
        <v>180</v>
      </c>
      <c r="GU6" s="114" t="s">
        <v>183</v>
      </c>
      <c r="GV6" s="114" t="s">
        <v>184</v>
      </c>
      <c r="GW6" s="114" t="s">
        <v>185</v>
      </c>
      <c r="GX6" s="114" t="s">
        <v>186</v>
      </c>
      <c r="GY6" s="114" t="s">
        <v>187</v>
      </c>
      <c r="GZ6" s="114" t="s">
        <v>188</v>
      </c>
      <c r="HA6" s="114" t="s">
        <v>189</v>
      </c>
      <c r="HB6" s="114" t="s">
        <v>190</v>
      </c>
      <c r="HC6" s="114" t="s">
        <v>118</v>
      </c>
    </row>
    <row r="7" spans="1:211" s="9" customFormat="1" ht="25.5" x14ac:dyDescent="0.2">
      <c r="A7" s="178" t="s">
        <v>82</v>
      </c>
      <c r="B7" s="128"/>
      <c r="C7" s="178"/>
      <c r="D7" s="109" t="s">
        <v>1</v>
      </c>
      <c r="E7" s="109" t="s">
        <v>1</v>
      </c>
      <c r="F7" s="109" t="s">
        <v>2</v>
      </c>
      <c r="G7" s="109" t="s">
        <v>2</v>
      </c>
      <c r="H7" s="109" t="s">
        <v>1</v>
      </c>
      <c r="I7" s="109" t="s">
        <v>2</v>
      </c>
      <c r="J7" s="109" t="s">
        <v>1</v>
      </c>
      <c r="K7" s="109" t="s">
        <v>1</v>
      </c>
      <c r="L7" s="109" t="s">
        <v>1</v>
      </c>
      <c r="M7" s="109" t="s">
        <v>1</v>
      </c>
      <c r="N7" s="109" t="s">
        <v>1</v>
      </c>
      <c r="O7" s="109" t="s">
        <v>1</v>
      </c>
      <c r="P7" s="109" t="s">
        <v>1</v>
      </c>
      <c r="Q7" s="109" t="s">
        <v>2</v>
      </c>
      <c r="R7" s="109" t="s">
        <v>1</v>
      </c>
      <c r="S7" s="109" t="s">
        <v>2</v>
      </c>
      <c r="T7" s="109" t="s">
        <v>2</v>
      </c>
      <c r="U7" s="109" t="s">
        <v>2</v>
      </c>
      <c r="V7" s="109" t="s">
        <v>2</v>
      </c>
      <c r="W7" s="109" t="s">
        <v>2</v>
      </c>
      <c r="X7" s="109" t="s">
        <v>2</v>
      </c>
      <c r="Y7" s="109" t="s">
        <v>2</v>
      </c>
      <c r="Z7" s="109" t="s">
        <v>2</v>
      </c>
      <c r="AA7" s="109" t="s">
        <v>1</v>
      </c>
      <c r="AB7" s="109" t="s">
        <v>1</v>
      </c>
      <c r="AC7" s="109" t="s">
        <v>2</v>
      </c>
      <c r="AD7" s="109" t="s">
        <v>2</v>
      </c>
      <c r="AE7" s="109" t="s">
        <v>2</v>
      </c>
      <c r="AF7" s="109" t="s">
        <v>2</v>
      </c>
      <c r="AG7" s="109" t="s">
        <v>2</v>
      </c>
      <c r="AH7" s="109" t="s">
        <v>2</v>
      </c>
      <c r="AI7" s="109" t="s">
        <v>2</v>
      </c>
      <c r="AJ7" s="109" t="s">
        <v>2</v>
      </c>
      <c r="AK7" s="109" t="s">
        <v>1</v>
      </c>
      <c r="AL7" s="109" t="s">
        <v>1</v>
      </c>
      <c r="AM7" s="109" t="s">
        <v>2</v>
      </c>
      <c r="AN7" s="109" t="s">
        <v>2</v>
      </c>
      <c r="AO7" s="109" t="s">
        <v>2</v>
      </c>
      <c r="AP7" s="109" t="s">
        <v>2</v>
      </c>
      <c r="AQ7" s="109" t="s">
        <v>2</v>
      </c>
      <c r="AR7" s="109" t="s">
        <v>2</v>
      </c>
      <c r="AS7" s="109" t="s">
        <v>2</v>
      </c>
      <c r="AT7" s="109" t="s">
        <v>2</v>
      </c>
      <c r="AU7" s="109" t="s">
        <v>2</v>
      </c>
      <c r="AV7" s="109" t="s">
        <v>2</v>
      </c>
      <c r="AW7" s="109" t="s">
        <v>2</v>
      </c>
      <c r="AX7" s="109" t="s">
        <v>2</v>
      </c>
      <c r="AY7" s="109" t="s">
        <v>2</v>
      </c>
      <c r="AZ7" s="109" t="s">
        <v>2</v>
      </c>
      <c r="BA7" s="109" t="s">
        <v>1</v>
      </c>
      <c r="BB7" s="109" t="s">
        <v>1</v>
      </c>
      <c r="BC7" s="109" t="s">
        <v>1</v>
      </c>
      <c r="BD7" s="109" t="s">
        <v>2</v>
      </c>
      <c r="BE7" s="109" t="s">
        <v>2</v>
      </c>
      <c r="BF7" s="109" t="s">
        <v>2</v>
      </c>
      <c r="BG7" s="109" t="s">
        <v>1</v>
      </c>
      <c r="BH7" s="109" t="s">
        <v>1</v>
      </c>
      <c r="BI7" s="109" t="s">
        <v>1</v>
      </c>
      <c r="BJ7" s="109" t="s">
        <v>1</v>
      </c>
      <c r="BK7" s="109" t="s">
        <v>1</v>
      </c>
      <c r="BL7" s="109" t="s">
        <v>1</v>
      </c>
      <c r="BM7" s="109" t="s">
        <v>1</v>
      </c>
      <c r="BN7" s="109" t="s">
        <v>2</v>
      </c>
      <c r="BO7" s="109" t="s">
        <v>1</v>
      </c>
      <c r="BP7" s="109" t="s">
        <v>1</v>
      </c>
      <c r="BQ7" s="109" t="s">
        <v>1</v>
      </c>
      <c r="BR7" s="109" t="s">
        <v>1</v>
      </c>
      <c r="BS7" s="109" t="s">
        <v>1</v>
      </c>
      <c r="BT7" s="109" t="s">
        <v>1</v>
      </c>
      <c r="BU7" s="109" t="s">
        <v>1</v>
      </c>
      <c r="BV7" s="109" t="s">
        <v>1</v>
      </c>
      <c r="BW7" s="109" t="s">
        <v>1</v>
      </c>
      <c r="BX7" s="109" t="s">
        <v>1</v>
      </c>
      <c r="BY7" s="109" t="s">
        <v>2</v>
      </c>
      <c r="BZ7" s="109" t="s">
        <v>1</v>
      </c>
      <c r="CA7" s="109" t="s">
        <v>1</v>
      </c>
      <c r="CB7" s="109" t="s">
        <v>2</v>
      </c>
      <c r="CC7" s="109" t="s">
        <v>1</v>
      </c>
      <c r="CD7" s="109" t="s">
        <v>1</v>
      </c>
      <c r="CE7" s="109" t="s">
        <v>1</v>
      </c>
      <c r="CF7" s="109" t="s">
        <v>1</v>
      </c>
      <c r="CG7" s="109" t="s">
        <v>1</v>
      </c>
      <c r="CH7" s="109" t="s">
        <v>2</v>
      </c>
      <c r="CI7" s="109" t="s">
        <v>1</v>
      </c>
      <c r="CJ7" s="109" t="s">
        <v>2</v>
      </c>
      <c r="CK7" s="109" t="s">
        <v>1</v>
      </c>
      <c r="CL7" s="109" t="s">
        <v>1</v>
      </c>
      <c r="CM7" s="109" t="s">
        <v>1</v>
      </c>
      <c r="CN7" s="109" t="s">
        <v>1</v>
      </c>
      <c r="CO7" s="109" t="s">
        <v>2</v>
      </c>
      <c r="CP7" s="109" t="s">
        <v>2</v>
      </c>
      <c r="CQ7" s="109" t="s">
        <v>2</v>
      </c>
      <c r="CR7" s="109" t="s">
        <v>1</v>
      </c>
      <c r="CS7" s="109" t="s">
        <v>1</v>
      </c>
      <c r="CT7" s="109" t="s">
        <v>1</v>
      </c>
      <c r="CU7" s="109" t="s">
        <v>2</v>
      </c>
      <c r="CV7" s="109" t="s">
        <v>2</v>
      </c>
      <c r="CW7" s="109" t="s">
        <v>2</v>
      </c>
      <c r="CX7" s="109" t="s">
        <v>1</v>
      </c>
      <c r="CY7" s="109" t="s">
        <v>2</v>
      </c>
      <c r="CZ7" s="109" t="s">
        <v>1</v>
      </c>
      <c r="DA7" s="109" t="s">
        <v>1</v>
      </c>
      <c r="DC7" s="109" t="s">
        <v>1</v>
      </c>
      <c r="DE7" s="109" t="s">
        <v>1</v>
      </c>
      <c r="DF7" s="109"/>
      <c r="DG7" s="109" t="s">
        <v>2</v>
      </c>
      <c r="DH7" s="109" t="s">
        <v>2</v>
      </c>
      <c r="DI7" s="109" t="s">
        <v>2</v>
      </c>
      <c r="DJ7" s="109" t="s">
        <v>2</v>
      </c>
      <c r="DK7" s="109" t="s">
        <v>2</v>
      </c>
      <c r="DL7" s="109" t="s">
        <v>1</v>
      </c>
      <c r="DM7" s="109" t="s">
        <v>2</v>
      </c>
      <c r="DN7" s="109" t="s">
        <v>1</v>
      </c>
      <c r="DO7" s="109" t="s">
        <v>1</v>
      </c>
      <c r="DP7" s="109" t="s">
        <v>1</v>
      </c>
      <c r="DQ7" s="109" t="s">
        <v>1</v>
      </c>
      <c r="DR7" s="109" t="s">
        <v>1</v>
      </c>
      <c r="DS7" s="109" t="s">
        <v>1</v>
      </c>
      <c r="DT7" s="109" t="s">
        <v>1</v>
      </c>
      <c r="DU7" s="109" t="s">
        <v>1</v>
      </c>
      <c r="DV7" s="109" t="s">
        <v>1</v>
      </c>
      <c r="DW7" s="109" t="s">
        <v>1</v>
      </c>
      <c r="DX7" s="109" t="s">
        <v>1</v>
      </c>
      <c r="DY7" s="109" t="s">
        <v>2</v>
      </c>
      <c r="DZ7" s="109" t="s">
        <v>1</v>
      </c>
      <c r="EA7" s="109" t="s">
        <v>1</v>
      </c>
      <c r="EB7" s="109" t="s">
        <v>1</v>
      </c>
      <c r="EC7" s="109" t="s">
        <v>1</v>
      </c>
      <c r="ED7" s="109" t="s">
        <v>1</v>
      </c>
      <c r="EE7" s="109" t="s">
        <v>2</v>
      </c>
      <c r="EF7" s="109" t="s">
        <v>2</v>
      </c>
      <c r="EG7" s="109" t="s">
        <v>2</v>
      </c>
      <c r="EH7" s="109" t="s">
        <v>1</v>
      </c>
      <c r="EI7" s="109" t="s">
        <v>1</v>
      </c>
      <c r="EJ7" s="109" t="s">
        <v>1</v>
      </c>
      <c r="EK7" s="109" t="s">
        <v>2</v>
      </c>
      <c r="EL7" s="109" t="s">
        <v>1</v>
      </c>
      <c r="EM7" s="109" t="s">
        <v>1</v>
      </c>
      <c r="EN7" s="109" t="s">
        <v>1</v>
      </c>
      <c r="EO7" s="109" t="s">
        <v>1</v>
      </c>
      <c r="EP7" s="109" t="s">
        <v>1</v>
      </c>
      <c r="EQ7" s="109" t="s">
        <v>1</v>
      </c>
      <c r="ER7" s="109" t="s">
        <v>1</v>
      </c>
      <c r="ES7" s="109" t="s">
        <v>2</v>
      </c>
      <c r="ET7" s="109" t="s">
        <v>2</v>
      </c>
      <c r="EU7" s="109" t="s">
        <v>1</v>
      </c>
      <c r="EV7" s="109" t="s">
        <v>1</v>
      </c>
      <c r="EW7" s="109" t="s">
        <v>1</v>
      </c>
      <c r="EX7" s="109" t="s">
        <v>1</v>
      </c>
      <c r="EY7" s="109" t="s">
        <v>1</v>
      </c>
      <c r="EZ7" s="109" t="s">
        <v>1</v>
      </c>
      <c r="FA7" s="109" t="s">
        <v>2</v>
      </c>
      <c r="FB7" s="109" t="s">
        <v>1</v>
      </c>
      <c r="FC7" s="109" t="s">
        <v>1</v>
      </c>
      <c r="FD7" s="109" t="s">
        <v>1</v>
      </c>
      <c r="FE7" s="109" t="s">
        <v>1</v>
      </c>
      <c r="FF7" s="109" t="s">
        <v>1</v>
      </c>
      <c r="FG7" s="109" t="s">
        <v>2</v>
      </c>
      <c r="FH7" s="109" t="s">
        <v>1</v>
      </c>
      <c r="FI7" s="109" t="s">
        <v>1</v>
      </c>
      <c r="FJ7" s="109" t="s">
        <v>2</v>
      </c>
      <c r="FK7" s="109" t="s">
        <v>1</v>
      </c>
      <c r="FL7" s="109" t="s">
        <v>1</v>
      </c>
      <c r="FM7" s="109" t="s">
        <v>1</v>
      </c>
      <c r="FN7" s="109" t="s">
        <v>1</v>
      </c>
      <c r="FO7" s="109" t="s">
        <v>1</v>
      </c>
      <c r="FP7" s="109" t="s">
        <v>1</v>
      </c>
      <c r="FQ7" s="109" t="s">
        <v>1</v>
      </c>
      <c r="FR7" s="109" t="s">
        <v>1</v>
      </c>
      <c r="FS7" s="109" t="s">
        <v>1</v>
      </c>
      <c r="FT7" s="109" t="s">
        <v>1</v>
      </c>
      <c r="FU7" s="109" t="s">
        <v>1</v>
      </c>
      <c r="FV7" s="109" t="s">
        <v>1</v>
      </c>
      <c r="FW7" s="109" t="s">
        <v>1</v>
      </c>
      <c r="FX7" s="109" t="s">
        <v>1</v>
      </c>
      <c r="FY7" s="109" t="s">
        <v>1</v>
      </c>
      <c r="FZ7" s="109" t="s">
        <v>2</v>
      </c>
      <c r="GA7" s="109" t="s">
        <v>1</v>
      </c>
      <c r="GB7" s="109" t="s">
        <v>1</v>
      </c>
      <c r="GC7" s="109" t="s">
        <v>1</v>
      </c>
      <c r="GD7" s="109" t="s">
        <v>1</v>
      </c>
      <c r="GE7" s="109" t="s">
        <v>1</v>
      </c>
      <c r="GF7" s="109" t="s">
        <v>1</v>
      </c>
      <c r="GG7" s="109" t="s">
        <v>1</v>
      </c>
      <c r="GH7" s="109" t="s">
        <v>1</v>
      </c>
      <c r="GI7" s="109" t="s">
        <v>1</v>
      </c>
      <c r="GJ7" s="109" t="s">
        <v>1</v>
      </c>
      <c r="GK7" s="109" t="s">
        <v>1</v>
      </c>
      <c r="GL7" s="109" t="s">
        <v>1</v>
      </c>
      <c r="GM7" s="109" t="s">
        <v>1</v>
      </c>
      <c r="GN7" s="109" t="s">
        <v>1</v>
      </c>
      <c r="GO7" s="109" t="s">
        <v>1</v>
      </c>
      <c r="GP7" s="109" t="s">
        <v>1</v>
      </c>
      <c r="GQ7" s="109" t="s">
        <v>1</v>
      </c>
      <c r="GR7" s="109" t="s">
        <v>1</v>
      </c>
      <c r="GS7" s="109" t="s">
        <v>1</v>
      </c>
      <c r="GT7" s="109" t="s">
        <v>1</v>
      </c>
      <c r="GU7" s="109" t="s">
        <v>1</v>
      </c>
      <c r="GV7" s="109" t="s">
        <v>1</v>
      </c>
      <c r="GW7" s="109" t="s">
        <v>1</v>
      </c>
      <c r="GX7" s="109" t="s">
        <v>1</v>
      </c>
      <c r="GY7" s="109" t="s">
        <v>1</v>
      </c>
      <c r="GZ7" s="109" t="s">
        <v>1</v>
      </c>
      <c r="HA7" s="109" t="s">
        <v>1</v>
      </c>
      <c r="HB7" s="109" t="s">
        <v>1</v>
      </c>
      <c r="HC7" s="109" t="s">
        <v>1</v>
      </c>
    </row>
    <row r="8" spans="1:211" ht="114.75" x14ac:dyDescent="0.2">
      <c r="A8" s="11" t="s">
        <v>15</v>
      </c>
      <c r="B8" s="151"/>
      <c r="C8" s="1"/>
      <c r="D8" s="125" t="s">
        <v>982</v>
      </c>
      <c r="E8" s="125" t="s">
        <v>983</v>
      </c>
      <c r="F8" s="125" t="s">
        <v>984</v>
      </c>
      <c r="G8" s="125" t="s">
        <v>985</v>
      </c>
      <c r="H8" s="125" t="s">
        <v>986</v>
      </c>
      <c r="I8" s="125" t="s">
        <v>987</v>
      </c>
      <c r="J8" s="114" t="s">
        <v>950</v>
      </c>
      <c r="K8" s="123" t="s">
        <v>996</v>
      </c>
      <c r="L8" s="125" t="s">
        <v>997</v>
      </c>
      <c r="M8" s="123" t="s">
        <v>998</v>
      </c>
      <c r="N8" s="123" t="s">
        <v>999</v>
      </c>
      <c r="O8" s="125" t="s">
        <v>836</v>
      </c>
      <c r="P8" s="123" t="s">
        <v>988</v>
      </c>
      <c r="Q8" s="123" t="s">
        <v>1002</v>
      </c>
      <c r="R8" s="123" t="s">
        <v>1000</v>
      </c>
      <c r="S8" s="123" t="s">
        <v>1001</v>
      </c>
      <c r="T8" s="123" t="s">
        <v>1003</v>
      </c>
      <c r="U8" s="123" t="s">
        <v>840</v>
      </c>
      <c r="V8" s="123" t="s">
        <v>892</v>
      </c>
      <c r="W8" s="123" t="s">
        <v>839</v>
      </c>
      <c r="X8" s="123" t="s">
        <v>891</v>
      </c>
      <c r="Y8" s="123" t="s">
        <v>838</v>
      </c>
      <c r="Z8" s="123" t="s">
        <v>841</v>
      </c>
      <c r="AA8" s="123" t="s">
        <v>1043</v>
      </c>
      <c r="AB8" s="123" t="s">
        <v>1044</v>
      </c>
      <c r="AC8" s="123" t="s">
        <v>837</v>
      </c>
      <c r="AD8" s="123" t="s">
        <v>990</v>
      </c>
      <c r="AE8" s="123" t="s">
        <v>991</v>
      </c>
      <c r="AF8" s="125" t="s">
        <v>992</v>
      </c>
      <c r="AG8" s="123" t="s">
        <v>993</v>
      </c>
      <c r="AH8" s="123" t="s">
        <v>994</v>
      </c>
      <c r="AI8" s="123" t="s">
        <v>995</v>
      </c>
      <c r="AJ8" s="123" t="s">
        <v>989</v>
      </c>
      <c r="AK8" s="123" t="s">
        <v>1006</v>
      </c>
      <c r="AL8" s="123" t="s">
        <v>1008</v>
      </c>
      <c r="AM8" s="123" t="s">
        <v>1007</v>
      </c>
      <c r="AN8" s="123" t="s">
        <v>1012</v>
      </c>
      <c r="AO8" s="123" t="s">
        <v>1014</v>
      </c>
      <c r="AP8" s="123" t="s">
        <v>1013</v>
      </c>
      <c r="AQ8" s="123" t="s">
        <v>1011</v>
      </c>
      <c r="AR8" s="123" t="s">
        <v>1009</v>
      </c>
      <c r="AS8" s="123" t="s">
        <v>1010</v>
      </c>
      <c r="AT8" s="123" t="s">
        <v>1004</v>
      </c>
      <c r="AU8" s="123" t="s">
        <v>1005</v>
      </c>
      <c r="AV8" s="122" t="s">
        <v>1025</v>
      </c>
      <c r="AW8" s="114" t="s">
        <v>844</v>
      </c>
      <c r="AX8" s="122" t="s">
        <v>967</v>
      </c>
      <c r="AY8" s="123" t="s">
        <v>845</v>
      </c>
      <c r="AZ8" s="124" t="s">
        <v>800</v>
      </c>
      <c r="BA8" s="114" t="s">
        <v>1020</v>
      </c>
      <c r="BB8" s="114" t="s">
        <v>1022</v>
      </c>
      <c r="BC8" s="114" t="s">
        <v>1023</v>
      </c>
      <c r="BD8" s="114" t="s">
        <v>1021</v>
      </c>
      <c r="BE8" s="114" t="s">
        <v>843</v>
      </c>
      <c r="BF8" s="114" t="s">
        <v>1024</v>
      </c>
      <c r="BG8" s="114" t="s">
        <v>1033</v>
      </c>
      <c r="BH8" s="114" t="s">
        <v>1034</v>
      </c>
      <c r="BI8" s="122" t="s">
        <v>974</v>
      </c>
      <c r="BJ8" s="114" t="s">
        <v>975</v>
      </c>
      <c r="BK8" s="114" t="s">
        <v>831</v>
      </c>
      <c r="BL8" s="114" t="s">
        <v>978</v>
      </c>
      <c r="BM8" s="114" t="s">
        <v>832</v>
      </c>
      <c r="BN8" s="123" t="s">
        <v>813</v>
      </c>
      <c r="BO8" s="114" t="s">
        <v>829</v>
      </c>
      <c r="BP8" s="114" t="s">
        <v>830</v>
      </c>
      <c r="BQ8" s="114" t="s">
        <v>976</v>
      </c>
      <c r="BR8" s="114" t="s">
        <v>977</v>
      </c>
      <c r="BS8" s="114" t="s">
        <v>833</v>
      </c>
      <c r="BT8" s="114" t="s">
        <v>834</v>
      </c>
      <c r="BU8" s="125" t="s">
        <v>979</v>
      </c>
      <c r="BV8" s="123" t="s">
        <v>980</v>
      </c>
      <c r="BW8" s="123" t="s">
        <v>835</v>
      </c>
      <c r="BX8" s="125" t="s">
        <v>981</v>
      </c>
      <c r="BY8" s="114" t="s">
        <v>821</v>
      </c>
      <c r="BZ8" s="114" t="s">
        <v>971</v>
      </c>
      <c r="CA8" s="114" t="s">
        <v>849</v>
      </c>
      <c r="CB8" s="114" t="s">
        <v>850</v>
      </c>
      <c r="CC8" s="114" t="s">
        <v>851</v>
      </c>
      <c r="CD8" s="114" t="s">
        <v>1041</v>
      </c>
      <c r="CE8" s="114" t="s">
        <v>1042</v>
      </c>
      <c r="CF8" s="114" t="s">
        <v>853</v>
      </c>
      <c r="CG8" s="114" t="s">
        <v>824</v>
      </c>
      <c r="CH8" s="114" t="s">
        <v>825</v>
      </c>
      <c r="CI8" s="114" t="s">
        <v>827</v>
      </c>
      <c r="CJ8" s="114" t="s">
        <v>828</v>
      </c>
      <c r="CK8" s="114" t="s">
        <v>1015</v>
      </c>
      <c r="CL8" s="122" t="s">
        <v>1016</v>
      </c>
      <c r="CM8" s="114" t="s">
        <v>1018</v>
      </c>
      <c r="CN8" s="114" t="s">
        <v>842</v>
      </c>
      <c r="CO8" s="114" t="s">
        <v>1017</v>
      </c>
      <c r="CP8" s="114" t="s">
        <v>893</v>
      </c>
      <c r="CQ8" s="114" t="s">
        <v>826</v>
      </c>
      <c r="CR8" s="114" t="s">
        <v>930</v>
      </c>
      <c r="CS8" s="114" t="s">
        <v>972</v>
      </c>
      <c r="CT8" s="114" t="s">
        <v>852</v>
      </c>
      <c r="CU8" s="114" t="s">
        <v>929</v>
      </c>
      <c r="CV8" s="122" t="s">
        <v>788</v>
      </c>
      <c r="CW8" s="114" t="s">
        <v>789</v>
      </c>
      <c r="CX8" s="114" t="s">
        <v>953</v>
      </c>
      <c r="CY8" s="114" t="s">
        <v>956</v>
      </c>
      <c r="CZ8" s="114" t="s">
        <v>954</v>
      </c>
      <c r="DA8" s="114" t="s">
        <v>955</v>
      </c>
      <c r="DC8" s="114" t="s">
        <v>859</v>
      </c>
      <c r="DE8" s="116" t="s">
        <v>785</v>
      </c>
      <c r="DF8" s="114" t="s">
        <v>808</v>
      </c>
      <c r="DG8" s="114" t="s">
        <v>889</v>
      </c>
      <c r="DH8" s="114" t="s">
        <v>804</v>
      </c>
      <c r="DI8" s="114" t="s">
        <v>805</v>
      </c>
      <c r="DJ8" s="114" t="s">
        <v>890</v>
      </c>
      <c r="DK8" s="114" t="s">
        <v>806</v>
      </c>
      <c r="DL8" s="114" t="s">
        <v>855</v>
      </c>
      <c r="DM8" s="114" t="s">
        <v>807</v>
      </c>
      <c r="DN8" s="123" t="s">
        <v>810</v>
      </c>
      <c r="DO8" s="114" t="s">
        <v>952</v>
      </c>
      <c r="DP8" s="114" t="s">
        <v>854</v>
      </c>
      <c r="DQ8" s="114" t="s">
        <v>1032</v>
      </c>
      <c r="DR8" s="114" t="s">
        <v>860</v>
      </c>
      <c r="DS8" s="123" t="s">
        <v>809</v>
      </c>
      <c r="DT8" s="123" t="s">
        <v>858</v>
      </c>
      <c r="DU8" s="114" t="s">
        <v>791</v>
      </c>
      <c r="DV8" s="123" t="s">
        <v>856</v>
      </c>
      <c r="DW8" s="123" t="s">
        <v>857</v>
      </c>
      <c r="DX8" s="123" t="s">
        <v>931</v>
      </c>
      <c r="DY8" s="116" t="s">
        <v>790</v>
      </c>
      <c r="DZ8" s="122" t="s">
        <v>963</v>
      </c>
      <c r="EA8" s="122" t="s">
        <v>960</v>
      </c>
      <c r="EB8" s="122" t="s">
        <v>961</v>
      </c>
      <c r="EC8" s="122" t="s">
        <v>964</v>
      </c>
      <c r="ED8" s="122" t="s">
        <v>965</v>
      </c>
      <c r="EE8" s="114" t="s">
        <v>962</v>
      </c>
      <c r="EF8" s="122" t="s">
        <v>814</v>
      </c>
      <c r="EG8" s="122" t="s">
        <v>815</v>
      </c>
      <c r="EH8" s="114" t="s">
        <v>966</v>
      </c>
      <c r="EI8" s="122" t="s">
        <v>968</v>
      </c>
      <c r="EJ8" s="114" t="s">
        <v>948</v>
      </c>
      <c r="EK8" s="114" t="s">
        <v>926</v>
      </c>
      <c r="EL8" s="114" t="s">
        <v>786</v>
      </c>
      <c r="EM8" s="114" t="s">
        <v>949</v>
      </c>
      <c r="EN8" s="114" t="s">
        <v>812</v>
      </c>
      <c r="EO8" s="114" t="s">
        <v>811</v>
      </c>
      <c r="EP8" s="114" t="s">
        <v>973</v>
      </c>
      <c r="EQ8" s="114" t="s">
        <v>957</v>
      </c>
      <c r="ER8" s="114" t="s">
        <v>927</v>
      </c>
      <c r="ES8" s="123" t="s">
        <v>936</v>
      </c>
      <c r="ET8" s="114" t="s">
        <v>1046</v>
      </c>
      <c r="EU8" s="114" t="s">
        <v>802</v>
      </c>
      <c r="EV8" s="114" t="s">
        <v>941</v>
      </c>
      <c r="EW8" s="114" t="s">
        <v>1047</v>
      </c>
      <c r="EX8" s="114" t="s">
        <v>942</v>
      </c>
      <c r="EY8" s="114" t="s">
        <v>943</v>
      </c>
      <c r="EZ8" s="114" t="s">
        <v>944</v>
      </c>
      <c r="FA8" s="114" t="s">
        <v>945</v>
      </c>
      <c r="FB8" s="114" t="s">
        <v>946</v>
      </c>
      <c r="FC8" s="114" t="s">
        <v>803</v>
      </c>
      <c r="FD8" s="114" t="s">
        <v>947</v>
      </c>
      <c r="FE8" s="123" t="s">
        <v>1048</v>
      </c>
      <c r="FF8" s="123" t="s">
        <v>903</v>
      </c>
      <c r="FG8" s="114" t="s">
        <v>787</v>
      </c>
      <c r="FH8" s="114" t="s">
        <v>1045</v>
      </c>
      <c r="FI8" s="114" t="s">
        <v>951</v>
      </c>
      <c r="FJ8" s="114" t="s">
        <v>928</v>
      </c>
      <c r="FK8" s="114" t="s">
        <v>958</v>
      </c>
      <c r="FL8" s="114" t="s">
        <v>959</v>
      </c>
      <c r="FM8" s="114" t="s">
        <v>1019</v>
      </c>
      <c r="FN8" s="114" t="s">
        <v>1028</v>
      </c>
      <c r="FO8" s="114" t="s">
        <v>794</v>
      </c>
      <c r="FP8" s="114" t="s">
        <v>795</v>
      </c>
      <c r="FQ8" s="114" t="s">
        <v>934</v>
      </c>
      <c r="FR8" s="114" t="s">
        <v>793</v>
      </c>
      <c r="FS8" s="114" t="s">
        <v>796</v>
      </c>
      <c r="FT8" s="114" t="s">
        <v>935</v>
      </c>
      <c r="FU8" s="114" t="s">
        <v>797</v>
      </c>
      <c r="FV8" s="122" t="s">
        <v>823</v>
      </c>
      <c r="FW8" s="124" t="s">
        <v>798</v>
      </c>
      <c r="FX8" s="124" t="s">
        <v>937</v>
      </c>
      <c r="FY8" s="124" t="s">
        <v>799</v>
      </c>
      <c r="FZ8" s="124" t="s">
        <v>938</v>
      </c>
      <c r="GA8" s="123" t="s">
        <v>792</v>
      </c>
      <c r="GB8" s="123" t="s">
        <v>932</v>
      </c>
      <c r="GC8" s="123" t="s">
        <v>933</v>
      </c>
      <c r="GD8" s="114" t="s">
        <v>888</v>
      </c>
      <c r="GE8" s="123" t="s">
        <v>939</v>
      </c>
      <c r="GF8" s="123" t="s">
        <v>801</v>
      </c>
      <c r="GG8" s="123" t="s">
        <v>940</v>
      </c>
      <c r="GH8" s="114" t="s">
        <v>1035</v>
      </c>
      <c r="GI8" s="114" t="s">
        <v>847</v>
      </c>
      <c r="GJ8" s="114" t="s">
        <v>1036</v>
      </c>
      <c r="GK8" s="114" t="s">
        <v>1037</v>
      </c>
      <c r="GL8" s="114" t="s">
        <v>1038</v>
      </c>
      <c r="GM8" s="114" t="s">
        <v>1040</v>
      </c>
      <c r="GN8" s="114" t="s">
        <v>848</v>
      </c>
      <c r="GO8" s="114" t="s">
        <v>1039</v>
      </c>
      <c r="GP8" s="114" t="s">
        <v>1029</v>
      </c>
      <c r="GQ8" s="114" t="s">
        <v>1031</v>
      </c>
      <c r="GR8" s="114" t="s">
        <v>1030</v>
      </c>
      <c r="GS8" s="114" t="s">
        <v>846</v>
      </c>
      <c r="GT8" s="114" t="s">
        <v>1026</v>
      </c>
      <c r="GU8" s="114" t="s">
        <v>1027</v>
      </c>
      <c r="GV8" s="114" t="s">
        <v>816</v>
      </c>
      <c r="GW8" s="114" t="s">
        <v>817</v>
      </c>
      <c r="GX8" s="114" t="s">
        <v>969</v>
      </c>
      <c r="GY8" s="114" t="s">
        <v>970</v>
      </c>
      <c r="GZ8" s="114" t="s">
        <v>818</v>
      </c>
      <c r="HA8" s="114" t="s">
        <v>819</v>
      </c>
      <c r="HB8" s="114" t="s">
        <v>820</v>
      </c>
      <c r="HC8" s="114" t="s">
        <v>822</v>
      </c>
    </row>
    <row r="9" spans="1:211" ht="25.5" x14ac:dyDescent="0.2">
      <c r="A9" s="37" t="s">
        <v>14</v>
      </c>
      <c r="B9" s="128"/>
      <c r="C9" s="14"/>
      <c r="D9" s="109" t="s">
        <v>863</v>
      </c>
      <c r="E9" s="109" t="s">
        <v>863</v>
      </c>
      <c r="F9" s="109" t="s">
        <v>863</v>
      </c>
      <c r="G9" s="109" t="s">
        <v>863</v>
      </c>
      <c r="H9" s="109" t="s">
        <v>863</v>
      </c>
      <c r="I9" s="109" t="s">
        <v>863</v>
      </c>
      <c r="J9" s="109" t="s">
        <v>863</v>
      </c>
      <c r="K9" s="109" t="s">
        <v>863</v>
      </c>
      <c r="L9" s="109" t="s">
        <v>863</v>
      </c>
      <c r="M9" s="109" t="s">
        <v>863</v>
      </c>
      <c r="N9" s="109" t="s">
        <v>863</v>
      </c>
      <c r="O9" s="109" t="s">
        <v>863</v>
      </c>
      <c r="P9" s="109" t="s">
        <v>863</v>
      </c>
      <c r="Q9" s="109" t="s">
        <v>863</v>
      </c>
      <c r="R9" s="109" t="s">
        <v>863</v>
      </c>
      <c r="S9" s="109" t="s">
        <v>863</v>
      </c>
      <c r="T9" s="109" t="s">
        <v>863</v>
      </c>
      <c r="U9" s="109" t="s">
        <v>211</v>
      </c>
      <c r="V9" s="109" t="s">
        <v>343</v>
      </c>
      <c r="W9" s="109" t="s">
        <v>864</v>
      </c>
      <c r="X9" s="109" t="s">
        <v>864</v>
      </c>
      <c r="Y9" s="109" t="s">
        <v>211</v>
      </c>
      <c r="Z9" s="109" t="s">
        <v>211</v>
      </c>
      <c r="AA9" s="109" t="s">
        <v>343</v>
      </c>
      <c r="AB9" s="109" t="s">
        <v>211</v>
      </c>
      <c r="AC9" s="109" t="s">
        <v>863</v>
      </c>
      <c r="AD9" s="109" t="s">
        <v>863</v>
      </c>
      <c r="AE9" s="109" t="s">
        <v>863</v>
      </c>
      <c r="AF9" s="109" t="s">
        <v>863</v>
      </c>
      <c r="AG9" s="109" t="s">
        <v>863</v>
      </c>
      <c r="AH9" s="109" t="s">
        <v>863</v>
      </c>
      <c r="AI9" s="109" t="s">
        <v>863</v>
      </c>
      <c r="AJ9" s="109" t="s">
        <v>864</v>
      </c>
      <c r="AK9" s="109" t="s">
        <v>863</v>
      </c>
      <c r="AL9" s="109" t="s">
        <v>863</v>
      </c>
      <c r="AM9" s="109" t="s">
        <v>863</v>
      </c>
      <c r="AN9" s="109" t="s">
        <v>863</v>
      </c>
      <c r="AO9" s="109" t="s">
        <v>863</v>
      </c>
      <c r="AP9" s="109" t="s">
        <v>211</v>
      </c>
      <c r="AQ9" s="109" t="s">
        <v>211</v>
      </c>
      <c r="AR9" s="109" t="s">
        <v>864</v>
      </c>
      <c r="AS9" s="109" t="s">
        <v>211</v>
      </c>
      <c r="AT9" s="109" t="s">
        <v>211</v>
      </c>
      <c r="AU9" s="109" t="s">
        <v>863</v>
      </c>
      <c r="AV9" s="109" t="s">
        <v>864</v>
      </c>
      <c r="AW9" s="109" t="s">
        <v>864</v>
      </c>
      <c r="AX9" s="109" t="s">
        <v>864</v>
      </c>
      <c r="AY9" s="109" t="s">
        <v>864</v>
      </c>
      <c r="AZ9" s="109" t="s">
        <v>864</v>
      </c>
      <c r="BA9" s="109" t="s">
        <v>864</v>
      </c>
      <c r="BB9" s="109" t="s">
        <v>864</v>
      </c>
      <c r="BC9" s="109" t="s">
        <v>864</v>
      </c>
      <c r="BD9" s="109" t="s">
        <v>864</v>
      </c>
      <c r="BE9" s="109" t="s">
        <v>211</v>
      </c>
      <c r="BF9" s="109" t="s">
        <v>864</v>
      </c>
      <c r="BG9" s="109" t="s">
        <v>864</v>
      </c>
      <c r="BH9" s="109" t="s">
        <v>864</v>
      </c>
      <c r="BI9" s="109" t="s">
        <v>209</v>
      </c>
      <c r="BJ9" s="109" t="s">
        <v>209</v>
      </c>
      <c r="BK9" s="109" t="s">
        <v>210</v>
      </c>
      <c r="BL9" s="109" t="s">
        <v>209</v>
      </c>
      <c r="BM9" s="109" t="s">
        <v>209</v>
      </c>
      <c r="BN9" s="109" t="s">
        <v>209</v>
      </c>
      <c r="BO9" s="109" t="s">
        <v>209</v>
      </c>
      <c r="BP9" s="109" t="s">
        <v>211</v>
      </c>
      <c r="BQ9" s="109" t="s">
        <v>209</v>
      </c>
      <c r="BR9" s="109" t="s">
        <v>209</v>
      </c>
      <c r="BS9" s="109" t="s">
        <v>209</v>
      </c>
      <c r="BT9" s="109" t="s">
        <v>209</v>
      </c>
      <c r="BU9" s="109" t="s">
        <v>209</v>
      </c>
      <c r="BV9" s="109" t="s">
        <v>209</v>
      </c>
      <c r="BW9" s="109" t="s">
        <v>209</v>
      </c>
      <c r="BX9" s="109" t="s">
        <v>209</v>
      </c>
      <c r="BY9" s="109" t="s">
        <v>209</v>
      </c>
      <c r="BZ9" s="109" t="s">
        <v>211</v>
      </c>
      <c r="CA9" s="109" t="s">
        <v>211</v>
      </c>
      <c r="CB9" s="109" t="s">
        <v>211</v>
      </c>
      <c r="CC9" s="109" t="s">
        <v>211</v>
      </c>
      <c r="CD9" s="109" t="s">
        <v>211</v>
      </c>
      <c r="CE9" s="109" t="s">
        <v>211</v>
      </c>
      <c r="CF9" s="109" t="s">
        <v>211</v>
      </c>
      <c r="CG9" s="109" t="s">
        <v>210</v>
      </c>
      <c r="CH9" s="109" t="s">
        <v>211</v>
      </c>
      <c r="CI9" s="109" t="s">
        <v>209</v>
      </c>
      <c r="CJ9" s="109" t="s">
        <v>209</v>
      </c>
      <c r="CK9" s="109" t="s">
        <v>209</v>
      </c>
      <c r="CL9" s="109" t="s">
        <v>209</v>
      </c>
      <c r="CM9" s="109" t="s">
        <v>209</v>
      </c>
      <c r="CN9" s="109" t="s">
        <v>209</v>
      </c>
      <c r="CO9" s="109" t="s">
        <v>209</v>
      </c>
      <c r="CP9" s="109" t="s">
        <v>211</v>
      </c>
      <c r="CQ9" s="109" t="s">
        <v>209</v>
      </c>
      <c r="CR9" s="109" t="s">
        <v>209</v>
      </c>
      <c r="CS9" s="109" t="s">
        <v>211</v>
      </c>
      <c r="CT9" s="109" t="s">
        <v>211</v>
      </c>
      <c r="CU9" s="109" t="s">
        <v>209</v>
      </c>
      <c r="CV9" s="109" t="s">
        <v>209</v>
      </c>
      <c r="CW9" s="109" t="s">
        <v>209</v>
      </c>
      <c r="CX9" s="109" t="s">
        <v>211</v>
      </c>
      <c r="CY9" s="109" t="s">
        <v>211</v>
      </c>
      <c r="CZ9" s="109" t="s">
        <v>211</v>
      </c>
      <c r="DA9" s="109" t="s">
        <v>211</v>
      </c>
      <c r="DC9" s="109" t="s">
        <v>520</v>
      </c>
      <c r="DE9" s="109" t="s">
        <v>862</v>
      </c>
      <c r="DF9" s="109" t="s">
        <v>862</v>
      </c>
      <c r="DG9" s="109" t="s">
        <v>862</v>
      </c>
      <c r="DH9" s="109" t="s">
        <v>862</v>
      </c>
      <c r="DI9" s="109" t="s">
        <v>862</v>
      </c>
      <c r="DJ9" s="109" t="s">
        <v>862</v>
      </c>
      <c r="DK9" s="109" t="s">
        <v>862</v>
      </c>
      <c r="DL9" s="109" t="s">
        <v>862</v>
      </c>
      <c r="DM9" s="109" t="s">
        <v>862</v>
      </c>
      <c r="DN9" s="109" t="s">
        <v>862</v>
      </c>
      <c r="DO9" s="109" t="s">
        <v>862</v>
      </c>
      <c r="DP9" s="109" t="s">
        <v>862</v>
      </c>
      <c r="DQ9" s="109" t="s">
        <v>862</v>
      </c>
      <c r="DR9" s="109" t="s">
        <v>862</v>
      </c>
      <c r="DS9" s="109" t="s">
        <v>862</v>
      </c>
      <c r="DT9" s="109" t="s">
        <v>862</v>
      </c>
      <c r="DU9" s="109" t="s">
        <v>862</v>
      </c>
      <c r="DV9" s="109" t="s">
        <v>862</v>
      </c>
      <c r="DW9" s="109" t="s">
        <v>862</v>
      </c>
      <c r="DX9" s="109" t="s">
        <v>211</v>
      </c>
      <c r="DY9" s="109" t="s">
        <v>862</v>
      </c>
      <c r="DZ9" s="109" t="s">
        <v>141</v>
      </c>
      <c r="EA9" s="109" t="s">
        <v>141</v>
      </c>
      <c r="EB9" s="109" t="s">
        <v>141</v>
      </c>
      <c r="EC9" s="109" t="s">
        <v>141</v>
      </c>
      <c r="ED9" s="109" t="s">
        <v>141</v>
      </c>
      <c r="EE9" s="109" t="s">
        <v>141</v>
      </c>
      <c r="EF9" s="109" t="s">
        <v>141</v>
      </c>
      <c r="EG9" s="109" t="s">
        <v>141</v>
      </c>
      <c r="EH9" s="109" t="s">
        <v>141</v>
      </c>
      <c r="EI9" s="109" t="s">
        <v>141</v>
      </c>
      <c r="EJ9" s="109" t="s">
        <v>141</v>
      </c>
      <c r="EK9" s="109" t="s">
        <v>141</v>
      </c>
      <c r="EL9" s="109" t="s">
        <v>141</v>
      </c>
      <c r="EM9" s="109" t="s">
        <v>141</v>
      </c>
      <c r="EN9" s="109" t="s">
        <v>141</v>
      </c>
      <c r="EO9" s="109" t="s">
        <v>141</v>
      </c>
      <c r="EP9" s="109" t="s">
        <v>141</v>
      </c>
      <c r="EQ9" s="109" t="s">
        <v>141</v>
      </c>
      <c r="ER9" s="109" t="s">
        <v>141</v>
      </c>
      <c r="ES9" s="109" t="s">
        <v>141</v>
      </c>
      <c r="ET9" s="109" t="s">
        <v>141</v>
      </c>
      <c r="EU9" s="109" t="s">
        <v>141</v>
      </c>
      <c r="EV9" s="109" t="s">
        <v>141</v>
      </c>
      <c r="EW9" s="109" t="s">
        <v>211</v>
      </c>
      <c r="EX9" s="109" t="s">
        <v>211</v>
      </c>
      <c r="EY9" s="109" t="s">
        <v>211</v>
      </c>
      <c r="EZ9" s="109" t="s">
        <v>211</v>
      </c>
      <c r="FA9" s="109" t="s">
        <v>211</v>
      </c>
      <c r="FB9" s="109" t="s">
        <v>211</v>
      </c>
      <c r="FC9" s="109" t="s">
        <v>211</v>
      </c>
      <c r="FD9" s="109" t="s">
        <v>211</v>
      </c>
      <c r="FE9" s="109" t="s">
        <v>211</v>
      </c>
      <c r="FF9" s="109" t="s">
        <v>211</v>
      </c>
      <c r="FG9" s="109" t="s">
        <v>141</v>
      </c>
      <c r="FH9" s="109" t="s">
        <v>141</v>
      </c>
      <c r="FI9" s="109" t="s">
        <v>141</v>
      </c>
      <c r="FJ9" s="109" t="s">
        <v>141</v>
      </c>
      <c r="FK9" s="109" t="s">
        <v>863</v>
      </c>
      <c r="FL9" s="109" t="s">
        <v>863</v>
      </c>
      <c r="FM9" s="109" t="s">
        <v>863</v>
      </c>
      <c r="FN9" s="109" t="s">
        <v>863</v>
      </c>
      <c r="FO9" s="109" t="s">
        <v>211</v>
      </c>
      <c r="FP9" s="109" t="s">
        <v>211</v>
      </c>
      <c r="FQ9" s="109" t="s">
        <v>211</v>
      </c>
      <c r="FR9" s="109" t="s">
        <v>211</v>
      </c>
      <c r="FS9" s="109" t="s">
        <v>211</v>
      </c>
      <c r="FT9" s="109" t="s">
        <v>863</v>
      </c>
      <c r="FU9" s="109" t="s">
        <v>863</v>
      </c>
      <c r="FV9" s="109" t="s">
        <v>211</v>
      </c>
      <c r="FW9" s="109" t="s">
        <v>863</v>
      </c>
      <c r="FX9" s="109" t="s">
        <v>863</v>
      </c>
      <c r="FY9" s="109" t="s">
        <v>863</v>
      </c>
      <c r="FZ9" s="109" t="s">
        <v>211</v>
      </c>
      <c r="GA9" s="109" t="s">
        <v>211</v>
      </c>
      <c r="GB9" s="109" t="s">
        <v>211</v>
      </c>
      <c r="GC9" s="109" t="s">
        <v>211</v>
      </c>
      <c r="GD9" s="109" t="s">
        <v>211</v>
      </c>
      <c r="GE9" s="109" t="s">
        <v>211</v>
      </c>
      <c r="GF9" s="109" t="s">
        <v>211</v>
      </c>
      <c r="GG9" s="109" t="s">
        <v>211</v>
      </c>
      <c r="GH9" s="109" t="s">
        <v>863</v>
      </c>
      <c r="GI9" s="109" t="s">
        <v>863</v>
      </c>
      <c r="GJ9" s="109" t="s">
        <v>863</v>
      </c>
      <c r="GK9" s="109" t="s">
        <v>863</v>
      </c>
      <c r="GL9" s="109" t="s">
        <v>863</v>
      </c>
      <c r="GM9" s="109" t="s">
        <v>863</v>
      </c>
      <c r="GN9" s="109" t="s">
        <v>863</v>
      </c>
      <c r="GO9" s="109" t="s">
        <v>863</v>
      </c>
      <c r="GP9" s="109" t="s">
        <v>863</v>
      </c>
      <c r="GQ9" s="109" t="s">
        <v>863</v>
      </c>
      <c r="GR9" s="109" t="s">
        <v>863</v>
      </c>
      <c r="GS9" s="109" t="s">
        <v>863</v>
      </c>
      <c r="GT9" s="109" t="s">
        <v>863</v>
      </c>
      <c r="GU9" s="109" t="s">
        <v>863</v>
      </c>
      <c r="GV9" s="109" t="s">
        <v>211</v>
      </c>
      <c r="GW9" s="109" t="s">
        <v>211</v>
      </c>
      <c r="GX9" s="109" t="s">
        <v>211</v>
      </c>
      <c r="GY9" s="109" t="s">
        <v>211</v>
      </c>
      <c r="GZ9" s="109" t="s">
        <v>211</v>
      </c>
      <c r="HA9" s="109" t="s">
        <v>211</v>
      </c>
      <c r="HB9" s="109" t="s">
        <v>211</v>
      </c>
      <c r="HC9" s="109" t="s">
        <v>211</v>
      </c>
    </row>
    <row r="10" spans="1:211" x14ac:dyDescent="0.2">
      <c r="A10" s="19" t="s">
        <v>30</v>
      </c>
      <c r="B10" s="149"/>
      <c r="C10" s="37"/>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9"/>
      <c r="DC10" s="109"/>
      <c r="DD10" s="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109"/>
      <c r="FD10" s="109"/>
      <c r="FE10" s="109"/>
      <c r="FF10" s="109"/>
      <c r="FG10" s="109"/>
      <c r="FH10" s="109"/>
      <c r="FI10" s="109"/>
      <c r="FJ10" s="109"/>
      <c r="FK10" s="109"/>
      <c r="FL10" s="109"/>
      <c r="FM10" s="109"/>
      <c r="FN10" s="109"/>
      <c r="FO10" s="109"/>
      <c r="FP10" s="109"/>
      <c r="FQ10" s="109"/>
      <c r="FR10" s="109"/>
      <c r="FS10" s="109"/>
      <c r="FT10" s="109"/>
      <c r="FU10" s="109"/>
      <c r="FV10" s="109"/>
      <c r="FW10" s="109"/>
      <c r="FX10" s="109"/>
      <c r="FY10" s="109"/>
      <c r="FZ10" s="109"/>
      <c r="GA10" s="109"/>
      <c r="GB10" s="109"/>
      <c r="GC10" s="109"/>
      <c r="GD10" s="109"/>
      <c r="GE10" s="109"/>
      <c r="GF10" s="109"/>
      <c r="GG10" s="109"/>
      <c r="GH10" s="109"/>
      <c r="GI10" s="109"/>
      <c r="GJ10" s="109"/>
      <c r="GK10" s="109"/>
      <c r="GL10" s="109"/>
      <c r="GM10" s="109"/>
      <c r="GN10" s="109"/>
      <c r="GO10" s="109"/>
      <c r="GP10" s="109"/>
      <c r="GQ10" s="109"/>
      <c r="GR10" s="109"/>
      <c r="GS10" s="109"/>
      <c r="GT10" s="109"/>
      <c r="GU10" s="109"/>
      <c r="GV10" s="109"/>
      <c r="GW10" s="109"/>
      <c r="GX10" s="109"/>
      <c r="GY10" s="109"/>
      <c r="GZ10" s="109"/>
      <c r="HA10" s="109"/>
      <c r="HB10" s="109"/>
      <c r="HC10" s="109"/>
    </row>
    <row r="11" spans="1:211" s="9" customFormat="1" ht="25.5" x14ac:dyDescent="0.2">
      <c r="A11" s="11" t="s">
        <v>83</v>
      </c>
      <c r="B11" s="157"/>
      <c r="C11" s="37"/>
      <c r="D11" s="114" t="s">
        <v>1</v>
      </c>
      <c r="E11" s="114" t="s">
        <v>1</v>
      </c>
      <c r="F11" s="114" t="s">
        <v>1</v>
      </c>
      <c r="G11" s="114" t="s">
        <v>1</v>
      </c>
      <c r="H11" s="114" t="s">
        <v>1</v>
      </c>
      <c r="I11" s="114" t="s">
        <v>1</v>
      </c>
      <c r="J11" s="114" t="s">
        <v>1</v>
      </c>
      <c r="K11" s="114" t="s">
        <v>1</v>
      </c>
      <c r="L11" s="114" t="s">
        <v>1</v>
      </c>
      <c r="M11" s="114" t="s">
        <v>1</v>
      </c>
      <c r="N11" s="114" t="s">
        <v>1</v>
      </c>
      <c r="O11" s="114" t="s">
        <v>1</v>
      </c>
      <c r="P11" s="114" t="s">
        <v>1</v>
      </c>
      <c r="Q11" s="114" t="s">
        <v>1</v>
      </c>
      <c r="R11" s="114" t="s">
        <v>1</v>
      </c>
      <c r="S11" s="114" t="s">
        <v>1</v>
      </c>
      <c r="T11" s="114" t="s">
        <v>1</v>
      </c>
      <c r="U11" s="114" t="s">
        <v>1</v>
      </c>
      <c r="V11" s="114" t="s">
        <v>1</v>
      </c>
      <c r="W11" s="114" t="s">
        <v>1</v>
      </c>
      <c r="X11" s="114" t="s">
        <v>1</v>
      </c>
      <c r="Y11" s="114" t="s">
        <v>1</v>
      </c>
      <c r="Z11" s="114" t="s">
        <v>1</v>
      </c>
      <c r="AA11" s="114" t="s">
        <v>2</v>
      </c>
      <c r="AB11" s="114" t="s">
        <v>2</v>
      </c>
      <c r="AC11" s="114" t="s">
        <v>1</v>
      </c>
      <c r="AD11" s="114" t="s">
        <v>1</v>
      </c>
      <c r="AE11" s="114" t="s">
        <v>1</v>
      </c>
      <c r="AF11" s="114" t="s">
        <v>1</v>
      </c>
      <c r="AG11" s="114" t="s">
        <v>1</v>
      </c>
      <c r="AH11" s="114" t="s">
        <v>1</v>
      </c>
      <c r="AI11" s="114" t="s">
        <v>1</v>
      </c>
      <c r="AJ11" s="114" t="s">
        <v>1</v>
      </c>
      <c r="AK11" s="114" t="s">
        <v>1</v>
      </c>
      <c r="AL11" s="114" t="s">
        <v>1</v>
      </c>
      <c r="AM11" s="114" t="s">
        <v>1</v>
      </c>
      <c r="AN11" s="114" t="s">
        <v>1</v>
      </c>
      <c r="AO11" s="114" t="s">
        <v>1</v>
      </c>
      <c r="AP11" s="114" t="s">
        <v>1</v>
      </c>
      <c r="AQ11" s="114" t="s">
        <v>1</v>
      </c>
      <c r="AR11" s="114" t="s">
        <v>1</v>
      </c>
      <c r="AS11" s="114" t="s">
        <v>1</v>
      </c>
      <c r="AT11" s="114" t="s">
        <v>1</v>
      </c>
      <c r="AU11" s="114" t="s">
        <v>1</v>
      </c>
      <c r="AV11" s="114" t="s">
        <v>1</v>
      </c>
      <c r="AW11" s="114" t="s">
        <v>1</v>
      </c>
      <c r="AX11" s="114" t="s">
        <v>2</v>
      </c>
      <c r="AY11" s="114" t="s">
        <v>2</v>
      </c>
      <c r="AZ11" s="114" t="s">
        <v>1</v>
      </c>
      <c r="BA11" s="114" t="s">
        <v>1</v>
      </c>
      <c r="BB11" s="114" t="s">
        <v>1</v>
      </c>
      <c r="BC11" s="114" t="s">
        <v>1</v>
      </c>
      <c r="BD11" s="114" t="s">
        <v>1</v>
      </c>
      <c r="BE11" s="114" t="s">
        <v>1</v>
      </c>
      <c r="BF11" s="114" t="s">
        <v>1</v>
      </c>
      <c r="BG11" s="114" t="s">
        <v>2</v>
      </c>
      <c r="BH11" s="114" t="s">
        <v>2</v>
      </c>
      <c r="BI11" s="114" t="s">
        <v>1</v>
      </c>
      <c r="BJ11" s="114" t="s">
        <v>1</v>
      </c>
      <c r="BK11" s="114" t="s">
        <v>2</v>
      </c>
      <c r="BL11" s="114" t="s">
        <v>1</v>
      </c>
      <c r="BM11" s="114" t="s">
        <v>1</v>
      </c>
      <c r="BN11" s="114" t="s">
        <v>1</v>
      </c>
      <c r="BO11" s="114" t="s">
        <v>1</v>
      </c>
      <c r="BP11" s="114" t="s">
        <v>1</v>
      </c>
      <c r="BQ11" s="114" t="s">
        <v>1</v>
      </c>
      <c r="BR11" s="114" t="s">
        <v>1</v>
      </c>
      <c r="BS11" s="114" t="s">
        <v>2</v>
      </c>
      <c r="BT11" s="114" t="s">
        <v>1</v>
      </c>
      <c r="BU11" s="114" t="s">
        <v>1</v>
      </c>
      <c r="BV11" s="114" t="s">
        <v>1</v>
      </c>
      <c r="BW11" s="114" t="s">
        <v>1</v>
      </c>
      <c r="BX11" s="114" t="s">
        <v>2</v>
      </c>
      <c r="BY11" s="114" t="s">
        <v>1</v>
      </c>
      <c r="BZ11" s="114" t="s">
        <v>2</v>
      </c>
      <c r="CA11" s="114" t="s">
        <v>2</v>
      </c>
      <c r="CB11" s="114" t="s">
        <v>2</v>
      </c>
      <c r="CC11" s="114" t="s">
        <v>2</v>
      </c>
      <c r="CD11" s="114" t="s">
        <v>2</v>
      </c>
      <c r="CE11" s="114" t="s">
        <v>2</v>
      </c>
      <c r="CF11" s="114" t="s">
        <v>2</v>
      </c>
      <c r="CG11" s="114" t="s">
        <v>1</v>
      </c>
      <c r="CH11" s="114" t="s">
        <v>1</v>
      </c>
      <c r="CI11" s="114" t="s">
        <v>1</v>
      </c>
      <c r="CJ11" s="114" t="s">
        <v>1</v>
      </c>
      <c r="CK11" s="114" t="s">
        <v>1</v>
      </c>
      <c r="CL11" s="114" t="s">
        <v>1</v>
      </c>
      <c r="CM11" s="114" t="s">
        <v>1</v>
      </c>
      <c r="CN11" s="114" t="s">
        <v>1</v>
      </c>
      <c r="CO11" s="114" t="s">
        <v>1</v>
      </c>
      <c r="CP11" s="114" t="s">
        <v>1</v>
      </c>
      <c r="CQ11" s="114" t="s">
        <v>1</v>
      </c>
      <c r="CR11" s="114" t="s">
        <v>1</v>
      </c>
      <c r="CS11" s="114" t="s">
        <v>2</v>
      </c>
      <c r="CT11" s="114" t="s">
        <v>2</v>
      </c>
      <c r="CU11" s="114" t="s">
        <v>2</v>
      </c>
      <c r="CV11" s="114" t="s">
        <v>2</v>
      </c>
      <c r="CW11" s="114" t="s">
        <v>2</v>
      </c>
      <c r="CX11" s="114" t="s">
        <v>1</v>
      </c>
      <c r="CY11" s="114" t="s">
        <v>2</v>
      </c>
      <c r="CZ11" s="114" t="s">
        <v>1</v>
      </c>
      <c r="DA11" s="114" t="s">
        <v>1</v>
      </c>
      <c r="DB11" s="150"/>
      <c r="DC11" s="114" t="s">
        <v>2</v>
      </c>
      <c r="DD11" s="150"/>
      <c r="DE11" s="114" t="s">
        <v>1</v>
      </c>
      <c r="DF11" s="114" t="s">
        <v>2</v>
      </c>
      <c r="DG11" s="114" t="s">
        <v>2</v>
      </c>
      <c r="DH11" s="114" t="s">
        <v>2</v>
      </c>
      <c r="DI11" s="114" t="s">
        <v>2</v>
      </c>
      <c r="DJ11" s="114" t="s">
        <v>2</v>
      </c>
      <c r="DK11" s="114" t="s">
        <v>2</v>
      </c>
      <c r="DL11" s="114" t="s">
        <v>2</v>
      </c>
      <c r="DM11" s="114" t="s">
        <v>2</v>
      </c>
      <c r="DN11" s="114" t="s">
        <v>1</v>
      </c>
      <c r="DO11" s="114" t="s">
        <v>1</v>
      </c>
      <c r="DP11" s="114" t="s">
        <v>1</v>
      </c>
      <c r="DQ11" s="114" t="s">
        <v>1</v>
      </c>
      <c r="DR11" s="114" t="s">
        <v>1</v>
      </c>
      <c r="DS11" s="114" t="s">
        <v>1</v>
      </c>
      <c r="DT11" s="114" t="s">
        <v>2</v>
      </c>
      <c r="DU11" s="114" t="s">
        <v>2</v>
      </c>
      <c r="DV11" s="114" t="s">
        <v>2</v>
      </c>
      <c r="DW11" s="114" t="s">
        <v>1</v>
      </c>
      <c r="DX11" s="114" t="s">
        <v>1</v>
      </c>
      <c r="DY11" s="114" t="s">
        <v>2</v>
      </c>
      <c r="DZ11" s="114" t="s">
        <v>2</v>
      </c>
      <c r="EA11" s="114" t="s">
        <v>2</v>
      </c>
      <c r="EB11" s="114" t="s">
        <v>2</v>
      </c>
      <c r="EC11" s="114" t="s">
        <v>2</v>
      </c>
      <c r="ED11" s="114" t="s">
        <v>2</v>
      </c>
      <c r="EE11" s="114" t="s">
        <v>2</v>
      </c>
      <c r="EF11" s="114" t="s">
        <v>2</v>
      </c>
      <c r="EG11" s="114" t="s">
        <v>2</v>
      </c>
      <c r="EH11" s="114" t="s">
        <v>2</v>
      </c>
      <c r="EI11" s="114" t="s">
        <v>2</v>
      </c>
      <c r="EJ11" s="114" t="s">
        <v>2</v>
      </c>
      <c r="EK11" s="114" t="s">
        <v>2</v>
      </c>
      <c r="EL11" s="114" t="s">
        <v>2</v>
      </c>
      <c r="EM11" s="114" t="s">
        <v>2</v>
      </c>
      <c r="EN11" s="114" t="s">
        <v>2</v>
      </c>
      <c r="EO11" s="114" t="s">
        <v>2</v>
      </c>
      <c r="EP11" s="114" t="s">
        <v>2</v>
      </c>
      <c r="EQ11" s="114" t="s">
        <v>2</v>
      </c>
      <c r="ER11" s="114" t="s">
        <v>1</v>
      </c>
      <c r="ES11" s="114" t="s">
        <v>1</v>
      </c>
      <c r="ET11" s="114" t="s">
        <v>1</v>
      </c>
      <c r="EU11" s="114" t="s">
        <v>2</v>
      </c>
      <c r="EV11" s="114" t="s">
        <v>2</v>
      </c>
      <c r="EW11" s="114" t="s">
        <v>2</v>
      </c>
      <c r="EX11" s="114" t="s">
        <v>2</v>
      </c>
      <c r="EY11" s="114" t="s">
        <v>2</v>
      </c>
      <c r="EZ11" s="114" t="s">
        <v>2</v>
      </c>
      <c r="FA11" s="114" t="s">
        <v>2</v>
      </c>
      <c r="FB11" s="114" t="s">
        <v>2</v>
      </c>
      <c r="FC11" s="114" t="s">
        <v>2</v>
      </c>
      <c r="FD11" s="114" t="s">
        <v>2</v>
      </c>
      <c r="FE11" s="114" t="s">
        <v>1</v>
      </c>
      <c r="FF11" s="114" t="s">
        <v>2</v>
      </c>
      <c r="FG11" s="114" t="s">
        <v>2</v>
      </c>
      <c r="FH11" s="114" t="s">
        <v>2</v>
      </c>
      <c r="FI11" s="114" t="s">
        <v>2</v>
      </c>
      <c r="FJ11" s="114" t="s">
        <v>2</v>
      </c>
      <c r="FK11" s="114" t="s">
        <v>2</v>
      </c>
      <c r="FL11" s="114" t="s">
        <v>2</v>
      </c>
      <c r="FM11" s="114" t="s">
        <v>1</v>
      </c>
      <c r="FN11" s="114" t="s">
        <v>1</v>
      </c>
      <c r="FO11" s="114" t="s">
        <v>1</v>
      </c>
      <c r="FP11" s="114" t="s">
        <v>1</v>
      </c>
      <c r="FQ11" s="114" t="s">
        <v>1</v>
      </c>
      <c r="FR11" s="114" t="s">
        <v>1</v>
      </c>
      <c r="FS11" s="114" t="s">
        <v>1</v>
      </c>
      <c r="FT11" s="114" t="s">
        <v>1</v>
      </c>
      <c r="FU11" s="114" t="s">
        <v>2</v>
      </c>
      <c r="FV11" s="114" t="s">
        <v>1</v>
      </c>
      <c r="FW11" s="114" t="s">
        <v>1</v>
      </c>
      <c r="FX11" s="114" t="s">
        <v>1</v>
      </c>
      <c r="FY11" s="114" t="s">
        <v>1</v>
      </c>
      <c r="FZ11" s="114" t="s">
        <v>1</v>
      </c>
      <c r="GA11" s="114" t="s">
        <v>1</v>
      </c>
      <c r="GB11" s="114" t="s">
        <v>1</v>
      </c>
      <c r="GC11" s="114" t="s">
        <v>1</v>
      </c>
      <c r="GD11" s="114" t="s">
        <v>1</v>
      </c>
      <c r="GE11" s="114" t="s">
        <v>1</v>
      </c>
      <c r="GF11" s="114" t="s">
        <v>1</v>
      </c>
      <c r="GG11" s="114" t="s">
        <v>1</v>
      </c>
      <c r="GH11" s="114" t="s">
        <v>1</v>
      </c>
      <c r="GI11" s="114" t="s">
        <v>1</v>
      </c>
      <c r="GJ11" s="114" t="s">
        <v>1</v>
      </c>
      <c r="GK11" s="114" t="s">
        <v>1</v>
      </c>
      <c r="GL11" s="114" t="s">
        <v>1</v>
      </c>
      <c r="GM11" s="114" t="s">
        <v>1</v>
      </c>
      <c r="GN11" s="114" t="s">
        <v>1</v>
      </c>
      <c r="GO11" s="114" t="s">
        <v>1</v>
      </c>
      <c r="GP11" s="114" t="s">
        <v>2</v>
      </c>
      <c r="GQ11" s="114" t="s">
        <v>2</v>
      </c>
      <c r="GR11" s="114" t="s">
        <v>2</v>
      </c>
      <c r="GS11" s="114" t="s">
        <v>2</v>
      </c>
      <c r="GT11" s="114" t="s">
        <v>1</v>
      </c>
      <c r="GU11" s="114" t="s">
        <v>1</v>
      </c>
      <c r="GV11" s="114" t="s">
        <v>2</v>
      </c>
      <c r="GW11" s="114" t="s">
        <v>2</v>
      </c>
      <c r="GX11" s="114" t="s">
        <v>2</v>
      </c>
      <c r="GY11" s="114" t="s">
        <v>2</v>
      </c>
      <c r="GZ11" s="114" t="s">
        <v>2</v>
      </c>
      <c r="HA11" s="114" t="s">
        <v>2</v>
      </c>
      <c r="HB11" s="114" t="s">
        <v>2</v>
      </c>
      <c r="HC11" s="114" t="s">
        <v>1</v>
      </c>
    </row>
    <row r="12" spans="1:211" s="150" customFormat="1" ht="153" x14ac:dyDescent="0.2">
      <c r="A12" s="102" t="s">
        <v>9</v>
      </c>
      <c r="B12" s="128"/>
      <c r="C12" s="3"/>
      <c r="D12" s="109" t="s">
        <v>324</v>
      </c>
      <c r="E12" s="109" t="s">
        <v>324</v>
      </c>
      <c r="F12" s="109" t="s">
        <v>324</v>
      </c>
      <c r="G12" s="109" t="s">
        <v>324</v>
      </c>
      <c r="H12" s="109" t="s">
        <v>324</v>
      </c>
      <c r="I12" s="109" t="s">
        <v>324</v>
      </c>
      <c r="J12" s="109" t="s">
        <v>609</v>
      </c>
      <c r="K12" s="109" t="s">
        <v>324</v>
      </c>
      <c r="L12" s="109" t="s">
        <v>324</v>
      </c>
      <c r="M12" s="109" t="s">
        <v>324</v>
      </c>
      <c r="N12" s="109" t="s">
        <v>324</v>
      </c>
      <c r="O12" s="109" t="s">
        <v>324</v>
      </c>
      <c r="P12" s="109" t="s">
        <v>324</v>
      </c>
      <c r="Q12" s="109" t="s">
        <v>324</v>
      </c>
      <c r="R12" s="109" t="s">
        <v>324</v>
      </c>
      <c r="S12" s="109" t="s">
        <v>324</v>
      </c>
      <c r="T12" s="109" t="s">
        <v>324</v>
      </c>
      <c r="U12" s="109" t="s">
        <v>324</v>
      </c>
      <c r="V12" s="109" t="s">
        <v>324</v>
      </c>
      <c r="W12" s="109" t="s">
        <v>324</v>
      </c>
      <c r="X12" s="109" t="s">
        <v>324</v>
      </c>
      <c r="Y12" s="109" t="s">
        <v>324</v>
      </c>
      <c r="Z12" s="109" t="s">
        <v>324</v>
      </c>
      <c r="AA12" s="109" t="s">
        <v>725</v>
      </c>
      <c r="AB12" s="109" t="s">
        <v>729</v>
      </c>
      <c r="AC12" s="109" t="s">
        <v>324</v>
      </c>
      <c r="AD12" s="109" t="s">
        <v>324</v>
      </c>
      <c r="AE12" s="109" t="s">
        <v>324</v>
      </c>
      <c r="AF12" s="109" t="s">
        <v>324</v>
      </c>
      <c r="AG12" s="109" t="s">
        <v>324</v>
      </c>
      <c r="AH12" s="109" t="s">
        <v>324</v>
      </c>
      <c r="AI12" s="109" t="s">
        <v>324</v>
      </c>
      <c r="AJ12" s="109" t="s">
        <v>324</v>
      </c>
      <c r="AK12" s="109" t="s">
        <v>349</v>
      </c>
      <c r="AL12" s="109" t="s">
        <v>349</v>
      </c>
      <c r="AM12" s="109" t="s">
        <v>354</v>
      </c>
      <c r="AN12" s="109" t="s">
        <v>354</v>
      </c>
      <c r="AO12" s="109" t="s">
        <v>354</v>
      </c>
      <c r="AP12" s="109" t="s">
        <v>354</v>
      </c>
      <c r="AQ12" s="109" t="s">
        <v>354</v>
      </c>
      <c r="AR12" s="109" t="s">
        <v>352</v>
      </c>
      <c r="AS12" s="109" t="s">
        <v>354</v>
      </c>
      <c r="AT12" s="109" t="s">
        <v>354</v>
      </c>
      <c r="AU12" s="109" t="s">
        <v>354</v>
      </c>
      <c r="AV12" s="109" t="s">
        <v>699</v>
      </c>
      <c r="AW12" s="109" t="s">
        <v>699</v>
      </c>
      <c r="AX12" s="109" t="s">
        <v>394</v>
      </c>
      <c r="AY12" s="109" t="s">
        <v>119</v>
      </c>
      <c r="AZ12" s="109" t="s">
        <v>298</v>
      </c>
      <c r="BA12" s="109" t="s">
        <v>699</v>
      </c>
      <c r="BB12" s="109" t="s">
        <v>699</v>
      </c>
      <c r="BC12" s="109" t="s">
        <v>699</v>
      </c>
      <c r="BD12" s="109" t="s">
        <v>699</v>
      </c>
      <c r="BE12" s="109" t="s">
        <v>699</v>
      </c>
      <c r="BF12" s="109" t="s">
        <v>699</v>
      </c>
      <c r="BG12" s="109" t="s">
        <v>395</v>
      </c>
      <c r="BH12" s="109" t="s">
        <v>395</v>
      </c>
      <c r="BI12" s="109" t="s">
        <v>213</v>
      </c>
      <c r="BJ12" s="109" t="s">
        <v>215</v>
      </c>
      <c r="BK12" s="109" t="s">
        <v>219</v>
      </c>
      <c r="BL12" s="94" t="s">
        <v>649</v>
      </c>
      <c r="BM12" s="94" t="s">
        <v>220</v>
      </c>
      <c r="BN12" s="109" t="s">
        <v>212</v>
      </c>
      <c r="BO12" s="109" t="s">
        <v>644</v>
      </c>
      <c r="BP12" s="109" t="s">
        <v>645</v>
      </c>
      <c r="BQ12" s="109" t="s">
        <v>217</v>
      </c>
      <c r="BR12" s="109" t="s">
        <v>218</v>
      </c>
      <c r="BS12" s="94" t="s">
        <v>221</v>
      </c>
      <c r="BT12" s="94" t="s">
        <v>223</v>
      </c>
      <c r="BU12" s="94" t="s">
        <v>222</v>
      </c>
      <c r="BV12" s="94" t="s">
        <v>224</v>
      </c>
      <c r="BW12" s="94" t="s">
        <v>225</v>
      </c>
      <c r="BX12" s="109" t="s">
        <v>226</v>
      </c>
      <c r="BY12" s="109" t="s">
        <v>632</v>
      </c>
      <c r="BZ12" s="109" t="s">
        <v>169</v>
      </c>
      <c r="CA12" s="109" t="s">
        <v>172</v>
      </c>
      <c r="CB12" s="109" t="s">
        <v>172</v>
      </c>
      <c r="CC12" s="109" t="s">
        <v>172</v>
      </c>
      <c r="CD12" s="109" t="s">
        <v>172</v>
      </c>
      <c r="CE12" s="109" t="s">
        <v>177</v>
      </c>
      <c r="CF12" s="109" t="s">
        <v>177</v>
      </c>
      <c r="CG12" s="109" t="s">
        <v>213</v>
      </c>
      <c r="CH12" s="109" t="s">
        <v>213</v>
      </c>
      <c r="CI12" s="109" t="s">
        <v>214</v>
      </c>
      <c r="CJ12" s="109" t="s">
        <v>216</v>
      </c>
      <c r="CK12" s="109" t="s">
        <v>309</v>
      </c>
      <c r="CL12" s="109" t="s">
        <v>309</v>
      </c>
      <c r="CM12" s="109" t="s">
        <v>309</v>
      </c>
      <c r="CN12" s="109" t="s">
        <v>309</v>
      </c>
      <c r="CO12" s="109" t="s">
        <v>309</v>
      </c>
      <c r="CP12" s="109" t="s">
        <v>309</v>
      </c>
      <c r="CQ12" s="109" t="s">
        <v>213</v>
      </c>
      <c r="CR12" s="109" t="s">
        <v>213</v>
      </c>
      <c r="CS12" s="109" t="s">
        <v>169</v>
      </c>
      <c r="CT12" s="109" t="s">
        <v>177</v>
      </c>
      <c r="CU12" s="109" t="s">
        <v>526</v>
      </c>
      <c r="CV12" s="109" t="s">
        <v>526</v>
      </c>
      <c r="CW12" s="109" t="s">
        <v>526</v>
      </c>
      <c r="CX12" s="109" t="s">
        <v>612</v>
      </c>
      <c r="CY12" s="109" t="s">
        <v>616</v>
      </c>
      <c r="CZ12" s="109" t="s">
        <v>612</v>
      </c>
      <c r="DA12" s="109" t="s">
        <v>612</v>
      </c>
      <c r="DB12" s="18"/>
      <c r="DC12" s="109" t="s">
        <v>524</v>
      </c>
      <c r="DD12" s="18"/>
      <c r="DE12" s="84" t="s">
        <v>565</v>
      </c>
      <c r="DF12" s="109" t="s">
        <v>438</v>
      </c>
      <c r="DG12" s="109" t="s">
        <v>438</v>
      </c>
      <c r="DH12" s="109" t="s">
        <v>438</v>
      </c>
      <c r="DI12" s="109" t="s">
        <v>438</v>
      </c>
      <c r="DJ12" s="109" t="s">
        <v>438</v>
      </c>
      <c r="DK12" s="109" t="s">
        <v>438</v>
      </c>
      <c r="DL12" s="109" t="s">
        <v>876</v>
      </c>
      <c r="DM12" s="109" t="s">
        <v>438</v>
      </c>
      <c r="DN12" s="109" t="s">
        <v>611</v>
      </c>
      <c r="DO12" s="109" t="s">
        <v>611</v>
      </c>
      <c r="DP12" s="109" t="s">
        <v>730</v>
      </c>
      <c r="DQ12" s="109" t="s">
        <v>429</v>
      </c>
      <c r="DR12" s="85" t="s">
        <v>731</v>
      </c>
      <c r="DS12" s="109" t="s">
        <v>861</v>
      </c>
      <c r="DT12" s="109" t="s">
        <v>879</v>
      </c>
      <c r="DU12" s="109" t="s">
        <v>434</v>
      </c>
      <c r="DV12" s="109" t="s">
        <v>877</v>
      </c>
      <c r="DW12" s="109" t="s">
        <v>878</v>
      </c>
      <c r="DX12" s="109" t="s">
        <v>572</v>
      </c>
      <c r="DY12" s="109" t="s">
        <v>445</v>
      </c>
      <c r="DZ12" s="109" t="s">
        <v>624</v>
      </c>
      <c r="EA12" s="109" t="s">
        <v>453</v>
      </c>
      <c r="EB12" s="109" t="s">
        <v>453</v>
      </c>
      <c r="EC12" s="109" t="s">
        <v>625</v>
      </c>
      <c r="ED12" s="109" t="s">
        <v>455</v>
      </c>
      <c r="EE12" s="109" t="s">
        <v>473</v>
      </c>
      <c r="EF12" s="109" t="s">
        <v>619</v>
      </c>
      <c r="EG12" s="109" t="s">
        <v>619</v>
      </c>
      <c r="EH12" s="109" t="s">
        <v>628</v>
      </c>
      <c r="EI12" s="109" t="s">
        <v>456</v>
      </c>
      <c r="EJ12" s="109" t="s">
        <v>467</v>
      </c>
      <c r="EK12" s="109" t="s">
        <v>459</v>
      </c>
      <c r="EL12" s="109" t="s">
        <v>452</v>
      </c>
      <c r="EM12" s="109" t="s">
        <v>480</v>
      </c>
      <c r="EN12" s="109" t="s">
        <v>484</v>
      </c>
      <c r="EO12" s="109" t="s">
        <v>486</v>
      </c>
      <c r="EP12" s="109" t="s">
        <v>482</v>
      </c>
      <c r="EQ12" s="109" t="s">
        <v>475</v>
      </c>
      <c r="ER12" s="109" t="s">
        <v>566</v>
      </c>
      <c r="ES12" s="94" t="s">
        <v>297</v>
      </c>
      <c r="ET12" s="109" t="s">
        <v>880</v>
      </c>
      <c r="EU12" s="109" t="s">
        <v>470</v>
      </c>
      <c r="EV12" s="109" t="s">
        <v>589</v>
      </c>
      <c r="EW12" s="109" t="s">
        <v>477</v>
      </c>
      <c r="EX12" s="109" t="s">
        <v>590</v>
      </c>
      <c r="EY12" s="109" t="s">
        <v>136</v>
      </c>
      <c r="EZ12" s="109" t="s">
        <v>594</v>
      </c>
      <c r="FA12" s="109" t="s">
        <v>134</v>
      </c>
      <c r="FB12" s="94" t="s">
        <v>137</v>
      </c>
      <c r="FC12" s="109" t="s">
        <v>600</v>
      </c>
      <c r="FD12" s="109" t="s">
        <v>139</v>
      </c>
      <c r="FE12" s="109" t="s">
        <v>1051</v>
      </c>
      <c r="FF12" s="109" t="s">
        <v>904</v>
      </c>
      <c r="FG12" s="109" t="s">
        <v>461</v>
      </c>
      <c r="FH12" s="109" t="s">
        <v>463</v>
      </c>
      <c r="FI12" s="109" t="s">
        <v>465</v>
      </c>
      <c r="FJ12" s="109" t="s">
        <v>567</v>
      </c>
      <c r="FK12" s="109" t="s">
        <v>362</v>
      </c>
      <c r="FL12" s="109" t="s">
        <v>364</v>
      </c>
      <c r="FM12" s="109" t="s">
        <v>366</v>
      </c>
      <c r="FN12" s="109" t="s">
        <v>368</v>
      </c>
      <c r="FO12" s="109" t="s">
        <v>581</v>
      </c>
      <c r="FP12" s="109" t="s">
        <v>581</v>
      </c>
      <c r="FQ12" s="109" t="s">
        <v>581</v>
      </c>
      <c r="FR12" s="109" t="s">
        <v>581</v>
      </c>
      <c r="FS12" s="109" t="s">
        <v>581</v>
      </c>
      <c r="FT12" s="109" t="s">
        <v>581</v>
      </c>
      <c r="FU12" s="109" t="s">
        <v>385</v>
      </c>
      <c r="FV12" s="94" t="s">
        <v>634</v>
      </c>
      <c r="FW12" s="109" t="s">
        <v>298</v>
      </c>
      <c r="FX12" s="109" t="s">
        <v>298</v>
      </c>
      <c r="FY12" s="109" t="s">
        <v>298</v>
      </c>
      <c r="FZ12" s="109" t="s">
        <v>298</v>
      </c>
      <c r="GA12" s="94" t="s">
        <v>573</v>
      </c>
      <c r="GB12" s="94" t="s">
        <v>573</v>
      </c>
      <c r="GC12" s="94" t="s">
        <v>573</v>
      </c>
      <c r="GD12" s="94" t="s">
        <v>275</v>
      </c>
      <c r="GE12" s="109" t="s">
        <v>275</v>
      </c>
      <c r="GF12" s="109" t="s">
        <v>1126</v>
      </c>
      <c r="GG12" s="109" t="s">
        <v>1126</v>
      </c>
      <c r="GH12" s="109" t="s">
        <v>388</v>
      </c>
      <c r="GI12" s="109" t="s">
        <v>388</v>
      </c>
      <c r="GJ12" s="109" t="s">
        <v>388</v>
      </c>
      <c r="GK12" s="109" t="s">
        <v>388</v>
      </c>
      <c r="GL12" s="109" t="s">
        <v>388</v>
      </c>
      <c r="GM12" s="109" t="s">
        <v>388</v>
      </c>
      <c r="GN12" s="109" t="s">
        <v>388</v>
      </c>
      <c r="GO12" s="109" t="s">
        <v>388</v>
      </c>
      <c r="GP12" s="109" t="s">
        <v>119</v>
      </c>
      <c r="GQ12" s="109" t="s">
        <v>119</v>
      </c>
      <c r="GR12" s="109" t="s">
        <v>119</v>
      </c>
      <c r="GS12" s="109" t="s">
        <v>119</v>
      </c>
      <c r="GT12" s="109" t="s">
        <v>705</v>
      </c>
      <c r="GU12" s="109" t="s">
        <v>705</v>
      </c>
      <c r="GV12" s="109" t="s">
        <v>191</v>
      </c>
      <c r="GW12" s="109" t="s">
        <v>191</v>
      </c>
      <c r="GX12" s="109" t="s">
        <v>191</v>
      </c>
      <c r="GY12" s="109" t="s">
        <v>191</v>
      </c>
      <c r="GZ12" s="109" t="s">
        <v>191</v>
      </c>
      <c r="HA12" s="109" t="s">
        <v>191</v>
      </c>
      <c r="HB12" s="109" t="s">
        <v>191</v>
      </c>
      <c r="HC12" s="109" t="s">
        <v>115</v>
      </c>
    </row>
    <row r="13" spans="1:211" ht="25.5" x14ac:dyDescent="0.2">
      <c r="A13" s="35" t="s">
        <v>60</v>
      </c>
      <c r="B13" s="151"/>
      <c r="C13" s="102"/>
      <c r="D13" s="114" t="s">
        <v>652</v>
      </c>
      <c r="E13" s="114" t="s">
        <v>655</v>
      </c>
      <c r="F13" s="114" t="s">
        <v>655</v>
      </c>
      <c r="G13" s="114" t="s">
        <v>655</v>
      </c>
      <c r="H13" s="114" t="s">
        <v>655</v>
      </c>
      <c r="I13" s="114" t="s">
        <v>655</v>
      </c>
      <c r="J13" s="114" t="s">
        <v>5</v>
      </c>
      <c r="K13" s="114" t="s">
        <v>662</v>
      </c>
      <c r="L13" s="114" t="s">
        <v>662</v>
      </c>
      <c r="M13" s="114" t="s">
        <v>662</v>
      </c>
      <c r="N13" s="114" t="s">
        <v>662</v>
      </c>
      <c r="O13" s="114" t="s">
        <v>655</v>
      </c>
      <c r="P13" s="114" t="s">
        <v>655</v>
      </c>
      <c r="Q13" s="114" t="s">
        <v>655</v>
      </c>
      <c r="R13" s="114" t="s">
        <v>655</v>
      </c>
      <c r="S13" s="114" t="s">
        <v>655</v>
      </c>
      <c r="T13" s="114">
        <v>10</v>
      </c>
      <c r="U13" s="114">
        <v>10</v>
      </c>
      <c r="V13" s="114">
        <v>10</v>
      </c>
      <c r="W13" s="114" t="s">
        <v>679</v>
      </c>
      <c r="X13" s="114">
        <v>4</v>
      </c>
      <c r="Y13" s="114">
        <v>4</v>
      </c>
      <c r="Z13" s="114">
        <v>6</v>
      </c>
      <c r="AA13" s="114">
        <v>4</v>
      </c>
      <c r="AB13" s="114">
        <v>4</v>
      </c>
      <c r="AC13" s="114" t="s">
        <v>5</v>
      </c>
      <c r="AD13" s="114" t="s">
        <v>662</v>
      </c>
      <c r="AE13" s="114" t="s">
        <v>668</v>
      </c>
      <c r="AF13" s="114" t="s">
        <v>669</v>
      </c>
      <c r="AG13" s="114" t="s">
        <v>669</v>
      </c>
      <c r="AH13" s="114" t="s">
        <v>669</v>
      </c>
      <c r="AI13" s="114">
        <v>9</v>
      </c>
      <c r="AJ13" s="114" t="s">
        <v>661</v>
      </c>
      <c r="AK13" s="114">
        <v>1</v>
      </c>
      <c r="AL13" s="114">
        <v>1</v>
      </c>
      <c r="AM13" s="114">
        <v>1</v>
      </c>
      <c r="AN13" s="114" t="s">
        <v>691</v>
      </c>
      <c r="AO13" s="114" t="s">
        <v>691</v>
      </c>
      <c r="AP13" s="114">
        <v>10</v>
      </c>
      <c r="AQ13" s="114">
        <v>10</v>
      </c>
      <c r="AR13" s="114">
        <v>4</v>
      </c>
      <c r="AS13" s="114" t="s">
        <v>690</v>
      </c>
      <c r="AT13" s="114" t="s">
        <v>668</v>
      </c>
      <c r="AU13" s="114" t="s">
        <v>668</v>
      </c>
      <c r="AV13" s="114">
        <v>4</v>
      </c>
      <c r="AW13" s="114">
        <v>4</v>
      </c>
      <c r="AX13" s="114" t="s">
        <v>5</v>
      </c>
      <c r="AY13" s="114" t="s">
        <v>5</v>
      </c>
      <c r="AZ13" s="114">
        <v>5</v>
      </c>
      <c r="BA13" s="114">
        <v>4</v>
      </c>
      <c r="BB13" s="114">
        <v>4</v>
      </c>
      <c r="BC13" s="114">
        <v>4</v>
      </c>
      <c r="BD13" s="114">
        <v>4</v>
      </c>
      <c r="BE13" s="114">
        <v>4</v>
      </c>
      <c r="BF13" s="114" t="s">
        <v>695</v>
      </c>
      <c r="BG13" s="114">
        <v>4</v>
      </c>
      <c r="BH13" s="114">
        <v>4</v>
      </c>
      <c r="BI13" s="114" t="s">
        <v>635</v>
      </c>
      <c r="BJ13" s="114" t="s">
        <v>641</v>
      </c>
      <c r="BK13" s="114" t="s">
        <v>640</v>
      </c>
      <c r="BL13" s="116" t="s">
        <v>640</v>
      </c>
      <c r="BM13" s="116" t="s">
        <v>640</v>
      </c>
      <c r="BN13" s="114">
        <v>18</v>
      </c>
      <c r="BO13" s="114" t="s">
        <v>640</v>
      </c>
      <c r="BP13" s="114" t="s">
        <v>640</v>
      </c>
      <c r="BQ13" s="114" t="s">
        <v>640</v>
      </c>
      <c r="BR13" s="114" t="s">
        <v>640</v>
      </c>
      <c r="BS13" s="116" t="s">
        <v>640</v>
      </c>
      <c r="BT13" s="116" t="s">
        <v>640</v>
      </c>
      <c r="BU13" s="116" t="s">
        <v>640</v>
      </c>
      <c r="BV13" s="116" t="s">
        <v>640</v>
      </c>
      <c r="BW13" s="116" t="s">
        <v>5</v>
      </c>
      <c r="BX13" s="114" t="s">
        <v>640</v>
      </c>
      <c r="BY13" s="114" t="s">
        <v>5</v>
      </c>
      <c r="BZ13" s="114">
        <v>5</v>
      </c>
      <c r="CA13" s="114">
        <v>5</v>
      </c>
      <c r="CB13" s="114">
        <v>5</v>
      </c>
      <c r="CC13" s="114">
        <v>5</v>
      </c>
      <c r="CD13" s="114">
        <v>5</v>
      </c>
      <c r="CE13" s="114">
        <v>5</v>
      </c>
      <c r="CF13" s="114">
        <v>5</v>
      </c>
      <c r="CG13" s="114">
        <v>2</v>
      </c>
      <c r="CH13" s="114" t="s">
        <v>5</v>
      </c>
      <c r="CI13" s="114">
        <v>3</v>
      </c>
      <c r="CJ13" s="114" t="s">
        <v>646</v>
      </c>
      <c r="CK13" s="114">
        <v>17</v>
      </c>
      <c r="CL13" s="114" t="s">
        <v>695</v>
      </c>
      <c r="CM13" s="114">
        <v>17</v>
      </c>
      <c r="CN13" s="114">
        <v>17</v>
      </c>
      <c r="CO13" s="114" t="s">
        <v>695</v>
      </c>
      <c r="CP13" s="114" t="s">
        <v>5</v>
      </c>
      <c r="CQ13" s="114" t="s">
        <v>640</v>
      </c>
      <c r="CR13" s="114" t="s">
        <v>5</v>
      </c>
      <c r="CS13" s="114">
        <v>5</v>
      </c>
      <c r="CT13" s="114">
        <v>5</v>
      </c>
      <c r="CU13" s="114" t="s">
        <v>605</v>
      </c>
      <c r="CV13" s="114">
        <v>17</v>
      </c>
      <c r="CW13" s="114">
        <v>17</v>
      </c>
      <c r="CX13" s="114">
        <v>24</v>
      </c>
      <c r="CY13" s="114" t="s">
        <v>5</v>
      </c>
      <c r="CZ13" s="114">
        <v>24</v>
      </c>
      <c r="DA13" s="114">
        <v>17</v>
      </c>
      <c r="DC13" s="114" t="s">
        <v>5</v>
      </c>
      <c r="DE13" s="86" t="s">
        <v>602</v>
      </c>
      <c r="DF13" s="114" t="s">
        <v>5</v>
      </c>
      <c r="DG13" s="114" t="s">
        <v>5</v>
      </c>
      <c r="DH13" s="114" t="s">
        <v>5</v>
      </c>
      <c r="DI13" s="114" t="s">
        <v>5</v>
      </c>
      <c r="DJ13" s="114" t="s">
        <v>5</v>
      </c>
      <c r="DK13" s="114" t="s">
        <v>5</v>
      </c>
      <c r="DL13" s="114" t="s">
        <v>5</v>
      </c>
      <c r="DM13" s="114" t="s">
        <v>5</v>
      </c>
      <c r="DN13" s="114" t="s">
        <v>5</v>
      </c>
      <c r="DO13" s="114" t="s">
        <v>5</v>
      </c>
      <c r="DP13" s="114" t="s">
        <v>5</v>
      </c>
      <c r="DQ13" s="114" t="s">
        <v>5</v>
      </c>
      <c r="DR13" s="114" t="s">
        <v>5</v>
      </c>
      <c r="DS13" s="114" t="s">
        <v>5</v>
      </c>
      <c r="DT13" s="114" t="s">
        <v>5</v>
      </c>
      <c r="DU13" s="114" t="s">
        <v>5</v>
      </c>
      <c r="DV13" s="114" t="s">
        <v>5</v>
      </c>
      <c r="DW13" s="114" t="s">
        <v>5</v>
      </c>
      <c r="DX13" s="114" t="s">
        <v>5</v>
      </c>
      <c r="DY13" s="114" t="s">
        <v>5</v>
      </c>
      <c r="DZ13" s="114" t="s">
        <v>5</v>
      </c>
      <c r="EA13" s="114" t="s">
        <v>5</v>
      </c>
      <c r="EB13" s="114" t="s">
        <v>5</v>
      </c>
      <c r="EC13" s="114" t="s">
        <v>5</v>
      </c>
      <c r="ED13" s="114" t="s">
        <v>5</v>
      </c>
      <c r="EE13" s="114" t="s">
        <v>5</v>
      </c>
      <c r="EF13" s="114">
        <v>23</v>
      </c>
      <c r="EG13" s="114">
        <v>23</v>
      </c>
      <c r="EH13" s="114" t="s">
        <v>5</v>
      </c>
      <c r="EI13" s="114" t="s">
        <v>5</v>
      </c>
      <c r="EJ13" s="114" t="s">
        <v>5</v>
      </c>
      <c r="EK13" s="114" t="s">
        <v>5</v>
      </c>
      <c r="EL13" s="114" t="s">
        <v>5</v>
      </c>
      <c r="EM13" s="114" t="s">
        <v>5</v>
      </c>
      <c r="EN13" s="114" t="s">
        <v>5</v>
      </c>
      <c r="EO13" s="114" t="s">
        <v>5</v>
      </c>
      <c r="EP13" s="114" t="s">
        <v>5</v>
      </c>
      <c r="EQ13" s="114" t="s">
        <v>5</v>
      </c>
      <c r="ER13" s="114">
        <v>12</v>
      </c>
      <c r="ES13" s="114">
        <v>5</v>
      </c>
      <c r="ET13" s="114" t="s">
        <v>5</v>
      </c>
      <c r="EU13" s="114" t="s">
        <v>5</v>
      </c>
      <c r="EV13" s="114" t="s">
        <v>5</v>
      </c>
      <c r="EW13" s="114" t="s">
        <v>5</v>
      </c>
      <c r="EX13" s="114" t="s">
        <v>5</v>
      </c>
      <c r="EY13" s="114" t="s">
        <v>5</v>
      </c>
      <c r="EZ13" s="114" t="s">
        <v>5</v>
      </c>
      <c r="FA13" s="114" t="s">
        <v>5</v>
      </c>
      <c r="FB13" s="114" t="s">
        <v>5</v>
      </c>
      <c r="FC13" s="114" t="s">
        <v>5</v>
      </c>
      <c r="FD13" s="114" t="s">
        <v>5</v>
      </c>
      <c r="FE13" s="114" t="s">
        <v>5</v>
      </c>
      <c r="FF13" s="114" t="s">
        <v>5</v>
      </c>
      <c r="FG13" s="114" t="s">
        <v>5</v>
      </c>
      <c r="FH13" s="114" t="s">
        <v>5</v>
      </c>
      <c r="FI13" s="114" t="s">
        <v>5</v>
      </c>
      <c r="FJ13" s="114" t="s">
        <v>604</v>
      </c>
      <c r="FK13" s="114" t="s">
        <v>5</v>
      </c>
      <c r="FL13" s="114" t="s">
        <v>5</v>
      </c>
      <c r="FM13" s="114" t="s">
        <v>5</v>
      </c>
      <c r="FN13" s="114" t="s">
        <v>5</v>
      </c>
      <c r="FO13" s="114">
        <v>5</v>
      </c>
      <c r="FP13" s="114">
        <v>5</v>
      </c>
      <c r="FQ13" s="114">
        <v>5</v>
      </c>
      <c r="FR13" s="114">
        <v>5</v>
      </c>
      <c r="FS13" s="114">
        <v>5</v>
      </c>
      <c r="FT13" s="114">
        <v>5</v>
      </c>
      <c r="FU13" s="114">
        <v>5</v>
      </c>
      <c r="FV13" s="114" t="s">
        <v>5</v>
      </c>
      <c r="FW13" s="114">
        <v>5</v>
      </c>
      <c r="FX13" s="114">
        <v>5</v>
      </c>
      <c r="FY13" s="114">
        <v>5</v>
      </c>
      <c r="FZ13" s="114">
        <v>5</v>
      </c>
      <c r="GA13" s="114">
        <v>5</v>
      </c>
      <c r="GB13" s="114">
        <v>5</v>
      </c>
      <c r="GC13" s="114">
        <v>5</v>
      </c>
      <c r="GD13" s="114">
        <v>18</v>
      </c>
      <c r="GE13" s="114" t="s">
        <v>5</v>
      </c>
      <c r="GF13" s="114">
        <v>18</v>
      </c>
      <c r="GG13" s="114" t="s">
        <v>5</v>
      </c>
      <c r="GH13" s="114" t="s">
        <v>5</v>
      </c>
      <c r="GI13" s="114" t="s">
        <v>5</v>
      </c>
      <c r="GJ13" s="114" t="s">
        <v>5</v>
      </c>
      <c r="GK13" s="114" t="s">
        <v>5</v>
      </c>
      <c r="GL13" s="114" t="s">
        <v>5</v>
      </c>
      <c r="GM13" s="114" t="s">
        <v>5</v>
      </c>
      <c r="GN13" s="114" t="s">
        <v>5</v>
      </c>
      <c r="GO13" s="114" t="s">
        <v>5</v>
      </c>
      <c r="GP13" s="114" t="s">
        <v>5</v>
      </c>
      <c r="GQ13" s="114" t="s">
        <v>5</v>
      </c>
      <c r="GR13" s="114" t="s">
        <v>5</v>
      </c>
      <c r="GS13" s="114" t="s">
        <v>5</v>
      </c>
      <c r="GT13" s="114">
        <v>5</v>
      </c>
      <c r="GU13" s="114">
        <v>5</v>
      </c>
      <c r="GV13" s="114" t="s">
        <v>5</v>
      </c>
      <c r="GW13" s="114" t="s">
        <v>5</v>
      </c>
      <c r="GX13" s="114" t="s">
        <v>5</v>
      </c>
      <c r="GY13" s="114" t="s">
        <v>5</v>
      </c>
      <c r="GZ13" s="114" t="s">
        <v>5</v>
      </c>
      <c r="HA13" s="114" t="s">
        <v>5</v>
      </c>
      <c r="HB13" s="114" t="s">
        <v>5</v>
      </c>
      <c r="HC13" s="114" t="s">
        <v>5</v>
      </c>
    </row>
    <row r="14" spans="1:211" x14ac:dyDescent="0.2">
      <c r="A14" s="19" t="s">
        <v>31</v>
      </c>
      <c r="B14" s="149"/>
      <c r="C14" s="37"/>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3"/>
      <c r="BL14" s="103"/>
      <c r="BM14" s="103"/>
      <c r="BN14" s="109"/>
      <c r="BO14" s="109"/>
      <c r="BP14" s="103" t="s">
        <v>94</v>
      </c>
      <c r="BQ14" s="103"/>
      <c r="BR14" s="103"/>
      <c r="BS14" s="103"/>
      <c r="BT14" s="103"/>
      <c r="BU14" s="103"/>
      <c r="BV14" s="103"/>
      <c r="BW14" s="103"/>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9"/>
      <c r="DC14" s="109"/>
      <c r="DD14" s="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row>
    <row r="15" spans="1:211" ht="102" x14ac:dyDescent="0.2">
      <c r="A15" s="11" t="s">
        <v>17</v>
      </c>
      <c r="B15" s="151"/>
      <c r="C15" s="37"/>
      <c r="D15" s="114" t="s">
        <v>87</v>
      </c>
      <c r="E15" s="114" t="s">
        <v>88</v>
      </c>
      <c r="F15" s="114" t="s">
        <v>89</v>
      </c>
      <c r="G15" s="114" t="s">
        <v>87</v>
      </c>
      <c r="H15" s="114" t="s">
        <v>87</v>
      </c>
      <c r="I15" s="114" t="s">
        <v>87</v>
      </c>
      <c r="J15" s="114" t="s">
        <v>881</v>
      </c>
      <c r="K15" s="114" t="s">
        <v>331</v>
      </c>
      <c r="L15" s="114" t="s">
        <v>1066</v>
      </c>
      <c r="M15" s="114" t="s">
        <v>91</v>
      </c>
      <c r="N15" s="114" t="s">
        <v>882</v>
      </c>
      <c r="O15" s="114" t="s">
        <v>656</v>
      </c>
      <c r="P15" s="114" t="s">
        <v>663</v>
      </c>
      <c r="Q15" s="114" t="s">
        <v>676</v>
      </c>
      <c r="R15" s="114" t="s">
        <v>676</v>
      </c>
      <c r="S15" s="114" t="s">
        <v>676</v>
      </c>
      <c r="T15" s="114" t="s">
        <v>676</v>
      </c>
      <c r="U15" s="114" t="s">
        <v>1067</v>
      </c>
      <c r="V15" s="114" t="s">
        <v>1064</v>
      </c>
      <c r="W15" s="114" t="s">
        <v>90</v>
      </c>
      <c r="X15" s="114" t="s">
        <v>676</v>
      </c>
      <c r="Y15" s="114" t="s">
        <v>1065</v>
      </c>
      <c r="Z15" s="114" t="s">
        <v>1068</v>
      </c>
      <c r="AA15" s="114" t="s">
        <v>374</v>
      </c>
      <c r="AB15" s="114" t="s">
        <v>374</v>
      </c>
      <c r="AC15" s="114" t="s">
        <v>131</v>
      </c>
      <c r="AD15" s="114" t="s">
        <v>328</v>
      </c>
      <c r="AE15" s="114" t="s">
        <v>90</v>
      </c>
      <c r="AF15" s="114" t="s">
        <v>90</v>
      </c>
      <c r="AG15" s="114" t="s">
        <v>90</v>
      </c>
      <c r="AH15" s="114" t="s">
        <v>90</v>
      </c>
      <c r="AI15" s="114" t="s">
        <v>90</v>
      </c>
      <c r="AJ15" s="114" t="s">
        <v>664</v>
      </c>
      <c r="AK15" s="114" t="s">
        <v>93</v>
      </c>
      <c r="AL15" s="114" t="s">
        <v>93</v>
      </c>
      <c r="AM15" s="114" t="s">
        <v>1069</v>
      </c>
      <c r="AN15" s="114" t="s">
        <v>1069</v>
      </c>
      <c r="AO15" s="114" t="s">
        <v>1069</v>
      </c>
      <c r="AP15" s="114" t="s">
        <v>1070</v>
      </c>
      <c r="AQ15" s="114" t="s">
        <v>1069</v>
      </c>
      <c r="AR15" s="114" t="s">
        <v>1069</v>
      </c>
      <c r="AS15" s="114" t="s">
        <v>1069</v>
      </c>
      <c r="AT15" s="114" t="s">
        <v>92</v>
      </c>
      <c r="AU15" s="114" t="s">
        <v>92</v>
      </c>
      <c r="AV15" s="114" t="s">
        <v>85</v>
      </c>
      <c r="AW15" s="114" t="s">
        <v>86</v>
      </c>
      <c r="AX15" s="114" t="s">
        <v>1060</v>
      </c>
      <c r="AY15" s="114" t="s">
        <v>120</v>
      </c>
      <c r="AZ15" s="114" t="s">
        <v>299</v>
      </c>
      <c r="BA15" s="114" t="s">
        <v>1071</v>
      </c>
      <c r="BB15" s="114" t="s">
        <v>1073</v>
      </c>
      <c r="BC15" s="114" t="s">
        <v>1074</v>
      </c>
      <c r="BD15" s="114" t="s">
        <v>1072</v>
      </c>
      <c r="BE15" s="114" t="s">
        <v>1071</v>
      </c>
      <c r="BF15" s="114" t="s">
        <v>1075</v>
      </c>
      <c r="BG15" s="114" t="s">
        <v>110</v>
      </c>
      <c r="BH15" s="114" t="s">
        <v>110</v>
      </c>
      <c r="BI15" s="114" t="s">
        <v>229</v>
      </c>
      <c r="BJ15" s="114" t="s">
        <v>232</v>
      </c>
      <c r="BK15" s="114" t="s">
        <v>235</v>
      </c>
      <c r="BL15" s="114" t="s">
        <v>236</v>
      </c>
      <c r="BM15" s="114" t="s">
        <v>237</v>
      </c>
      <c r="BN15" s="114" t="s">
        <v>227</v>
      </c>
      <c r="BO15" s="114" t="s">
        <v>234</v>
      </c>
      <c r="BP15" s="114" t="s">
        <v>234</v>
      </c>
      <c r="BQ15" s="114" t="s">
        <v>379</v>
      </c>
      <c r="BR15" s="114" t="s">
        <v>648</v>
      </c>
      <c r="BS15" s="114" t="s">
        <v>238</v>
      </c>
      <c r="BT15" s="114" t="s">
        <v>240</v>
      </c>
      <c r="BU15" s="114" t="s">
        <v>239</v>
      </c>
      <c r="BV15" s="114" t="s">
        <v>241</v>
      </c>
      <c r="BW15" s="114" t="s">
        <v>241</v>
      </c>
      <c r="BX15" s="114" t="s">
        <v>242</v>
      </c>
      <c r="BY15" s="114" t="s">
        <v>228</v>
      </c>
      <c r="BZ15" s="114" t="s">
        <v>414</v>
      </c>
      <c r="CA15" s="114" t="s">
        <v>1076</v>
      </c>
      <c r="CB15" s="114" t="s">
        <v>722</v>
      </c>
      <c r="CC15" s="114" t="s">
        <v>1077</v>
      </c>
      <c r="CD15" s="114" t="s">
        <v>1077</v>
      </c>
      <c r="CE15" s="114" t="s">
        <v>414</v>
      </c>
      <c r="CF15" s="114" t="s">
        <v>414</v>
      </c>
      <c r="CG15" s="114" t="s">
        <v>230</v>
      </c>
      <c r="CH15" s="114" t="s">
        <v>230</v>
      </c>
      <c r="CI15" s="114" t="s">
        <v>1063</v>
      </c>
      <c r="CJ15" s="114" t="s">
        <v>233</v>
      </c>
      <c r="CK15" s="114" t="s">
        <v>310</v>
      </c>
      <c r="CL15" s="114" t="s">
        <v>310</v>
      </c>
      <c r="CM15" s="114" t="s">
        <v>310</v>
      </c>
      <c r="CN15" s="114" t="s">
        <v>310</v>
      </c>
      <c r="CO15" s="114" t="s">
        <v>310</v>
      </c>
      <c r="CP15" s="114" t="s">
        <v>310</v>
      </c>
      <c r="CQ15" s="114" t="s">
        <v>231</v>
      </c>
      <c r="CR15" s="114" t="s">
        <v>230</v>
      </c>
      <c r="CS15" s="114" t="s">
        <v>1062</v>
      </c>
      <c r="CT15" s="114" t="s">
        <v>726</v>
      </c>
      <c r="CU15" s="114" t="s">
        <v>568</v>
      </c>
      <c r="CV15" s="114" t="s">
        <v>568</v>
      </c>
      <c r="CW15" s="114" t="s">
        <v>568</v>
      </c>
      <c r="CX15" s="114" t="s">
        <v>1057</v>
      </c>
      <c r="CY15" s="114" t="s">
        <v>131</v>
      </c>
      <c r="CZ15" s="114" t="s">
        <v>130</v>
      </c>
      <c r="DA15" s="114" t="s">
        <v>90</v>
      </c>
      <c r="DC15" s="114" t="s">
        <v>126</v>
      </c>
      <c r="DE15" s="114" t="s">
        <v>492</v>
      </c>
      <c r="DF15" s="114" t="s">
        <v>167</v>
      </c>
      <c r="DG15" s="114" t="s">
        <v>167</v>
      </c>
      <c r="DH15" s="114" t="s">
        <v>167</v>
      </c>
      <c r="DI15" s="114" t="s">
        <v>167</v>
      </c>
      <c r="DJ15" s="114" t="s">
        <v>167</v>
      </c>
      <c r="DK15" s="114" t="s">
        <v>167</v>
      </c>
      <c r="DL15" s="114" t="s">
        <v>537</v>
      </c>
      <c r="DM15" s="114" t="s">
        <v>167</v>
      </c>
      <c r="DN15" s="114" t="s">
        <v>162</v>
      </c>
      <c r="DO15" s="114" t="s">
        <v>162</v>
      </c>
      <c r="DP15" s="114" t="s">
        <v>164</v>
      </c>
      <c r="DQ15" s="114" t="s">
        <v>165</v>
      </c>
      <c r="DR15" s="114" t="s">
        <v>166</v>
      </c>
      <c r="DS15" s="114" t="s">
        <v>159</v>
      </c>
      <c r="DT15" s="114" t="s">
        <v>159</v>
      </c>
      <c r="DU15" s="114" t="s">
        <v>435</v>
      </c>
      <c r="DV15" s="123" t="s">
        <v>418</v>
      </c>
      <c r="DW15" s="123" t="s">
        <v>416</v>
      </c>
      <c r="DX15" s="87" t="s">
        <v>495</v>
      </c>
      <c r="DY15" s="114" t="s">
        <v>1054</v>
      </c>
      <c r="DZ15" s="114" t="s">
        <v>1059</v>
      </c>
      <c r="EA15" s="114" t="s">
        <v>1059</v>
      </c>
      <c r="EB15" s="114" t="s">
        <v>146</v>
      </c>
      <c r="EC15" s="114" t="s">
        <v>146</v>
      </c>
      <c r="ED15" s="114" t="s">
        <v>146</v>
      </c>
      <c r="EE15" s="114" t="s">
        <v>90</v>
      </c>
      <c r="EF15" s="114" t="s">
        <v>146</v>
      </c>
      <c r="EG15" s="114" t="s">
        <v>146</v>
      </c>
      <c r="EH15" s="114" t="s">
        <v>90</v>
      </c>
      <c r="EI15" s="114" t="s">
        <v>328</v>
      </c>
      <c r="EJ15" s="114" t="s">
        <v>468</v>
      </c>
      <c r="EK15" s="116" t="s">
        <v>1052</v>
      </c>
      <c r="EL15" s="116" t="s">
        <v>1052</v>
      </c>
      <c r="EM15" s="114" t="s">
        <v>156</v>
      </c>
      <c r="EN15" s="114" t="s">
        <v>618</v>
      </c>
      <c r="EO15" s="114" t="s">
        <v>487</v>
      </c>
      <c r="EP15" s="114" t="s">
        <v>636</v>
      </c>
      <c r="EQ15" s="114" t="s">
        <v>1058</v>
      </c>
      <c r="ER15" s="114" t="s">
        <v>1053</v>
      </c>
      <c r="ES15" s="114" t="s">
        <v>299</v>
      </c>
      <c r="ET15" s="114" t="s">
        <v>420</v>
      </c>
      <c r="EU15" s="114" t="s">
        <v>471</v>
      </c>
      <c r="EV15" s="114" t="s">
        <v>90</v>
      </c>
      <c r="EW15" s="114" t="s">
        <v>732</v>
      </c>
      <c r="EX15" s="114" t="s">
        <v>132</v>
      </c>
      <c r="EY15" s="114" t="s">
        <v>128</v>
      </c>
      <c r="EZ15" s="114" t="s">
        <v>133</v>
      </c>
      <c r="FA15" s="114" t="s">
        <v>135</v>
      </c>
      <c r="FB15" s="114" t="s">
        <v>562</v>
      </c>
      <c r="FC15" s="114" t="s">
        <v>1056</v>
      </c>
      <c r="FD15" s="114" t="s">
        <v>138</v>
      </c>
      <c r="FE15" s="114" t="s">
        <v>900</v>
      </c>
      <c r="FF15" s="114" t="s">
        <v>132</v>
      </c>
      <c r="FG15" s="114" t="s">
        <v>128</v>
      </c>
      <c r="FH15" s="114" t="s">
        <v>464</v>
      </c>
      <c r="FI15" s="114" t="s">
        <v>610</v>
      </c>
      <c r="FJ15" s="114" t="s">
        <v>90</v>
      </c>
      <c r="FK15" s="114" t="s">
        <v>617</v>
      </c>
      <c r="FL15" s="114" t="s">
        <v>617</v>
      </c>
      <c r="FM15" s="114" t="s">
        <v>369</v>
      </c>
      <c r="FN15" s="114" t="s">
        <v>370</v>
      </c>
      <c r="FO15" s="114" t="s">
        <v>575</v>
      </c>
      <c r="FP15" s="114" t="s">
        <v>583</v>
      </c>
      <c r="FQ15" s="114" t="s">
        <v>582</v>
      </c>
      <c r="FR15" s="114" t="s">
        <v>382</v>
      </c>
      <c r="FS15" s="114" t="s">
        <v>413</v>
      </c>
      <c r="FT15" s="114" t="s">
        <v>386</v>
      </c>
      <c r="FU15" s="114" t="s">
        <v>386</v>
      </c>
      <c r="FV15" s="114" t="s">
        <v>283</v>
      </c>
      <c r="FW15" s="114" t="s">
        <v>299</v>
      </c>
      <c r="FX15" s="114" t="s">
        <v>300</v>
      </c>
      <c r="FY15" s="114" t="s">
        <v>1055</v>
      </c>
      <c r="FZ15" s="114" t="s">
        <v>299</v>
      </c>
      <c r="GA15" s="114" t="s">
        <v>288</v>
      </c>
      <c r="GB15" s="114" t="s">
        <v>925</v>
      </c>
      <c r="GC15" s="114" t="s">
        <v>289</v>
      </c>
      <c r="GD15" s="114" t="s">
        <v>276</v>
      </c>
      <c r="GE15" s="114" t="s">
        <v>276</v>
      </c>
      <c r="GF15" s="114" t="s">
        <v>277</v>
      </c>
      <c r="GG15" s="114" t="s">
        <v>277</v>
      </c>
      <c r="GH15" s="114" t="s">
        <v>718</v>
      </c>
      <c r="GI15" s="114" t="s">
        <v>718</v>
      </c>
      <c r="GJ15" s="114" t="s">
        <v>718</v>
      </c>
      <c r="GK15" s="114" t="s">
        <v>718</v>
      </c>
      <c r="GL15" s="114" t="s">
        <v>718</v>
      </c>
      <c r="GM15" s="114" t="s">
        <v>718</v>
      </c>
      <c r="GN15" s="114" t="s">
        <v>718</v>
      </c>
      <c r="GO15" s="114" t="s">
        <v>721</v>
      </c>
      <c r="GP15" s="114" t="s">
        <v>120</v>
      </c>
      <c r="GQ15" s="114" t="s">
        <v>120</v>
      </c>
      <c r="GR15" s="114" t="s">
        <v>120</v>
      </c>
      <c r="GS15" s="114" t="s">
        <v>120</v>
      </c>
      <c r="GT15" s="114" t="s">
        <v>182</v>
      </c>
      <c r="GU15" s="114" t="s">
        <v>182</v>
      </c>
      <c r="GV15" s="114" t="s">
        <v>504</v>
      </c>
      <c r="GW15" s="114" t="s">
        <v>126</v>
      </c>
      <c r="GX15" s="114" t="s">
        <v>126</v>
      </c>
      <c r="GY15" s="114" t="s">
        <v>126</v>
      </c>
      <c r="GZ15" s="114" t="s">
        <v>175</v>
      </c>
      <c r="HA15" s="114" t="s">
        <v>630</v>
      </c>
      <c r="HB15" s="114" t="s">
        <v>1061</v>
      </c>
      <c r="HC15" s="114" t="s">
        <v>116</v>
      </c>
    </row>
    <row r="16" spans="1:211" s="171" customFormat="1" x14ac:dyDescent="0.2">
      <c r="A16" s="172" t="s">
        <v>23</v>
      </c>
      <c r="B16" s="169" t="s">
        <v>4</v>
      </c>
      <c r="C16" s="168"/>
      <c r="D16" s="170" t="s">
        <v>2</v>
      </c>
      <c r="E16" s="170" t="s">
        <v>2</v>
      </c>
      <c r="F16" s="170" t="s">
        <v>2</v>
      </c>
      <c r="G16" s="170" t="s">
        <v>2</v>
      </c>
      <c r="H16" s="170" t="s">
        <v>2</v>
      </c>
      <c r="I16" s="170" t="s">
        <v>2</v>
      </c>
      <c r="J16" s="170" t="s">
        <v>2</v>
      </c>
      <c r="K16" s="170" t="s">
        <v>2</v>
      </c>
      <c r="L16" s="170" t="s">
        <v>2</v>
      </c>
      <c r="M16" s="170" t="s">
        <v>2</v>
      </c>
      <c r="N16" s="170" t="s">
        <v>2</v>
      </c>
      <c r="O16" s="170" t="s">
        <v>2</v>
      </c>
      <c r="P16" s="170" t="s">
        <v>2</v>
      </c>
      <c r="Q16" s="170" t="s">
        <v>2</v>
      </c>
      <c r="R16" s="170" t="s">
        <v>2</v>
      </c>
      <c r="S16" s="170" t="s">
        <v>2</v>
      </c>
      <c r="T16" s="170" t="s">
        <v>2</v>
      </c>
      <c r="U16" s="170" t="s">
        <v>2</v>
      </c>
      <c r="V16" s="170" t="s">
        <v>2</v>
      </c>
      <c r="W16" s="170" t="s">
        <v>2</v>
      </c>
      <c r="X16" s="170" t="s">
        <v>2</v>
      </c>
      <c r="Y16" s="170" t="s">
        <v>2</v>
      </c>
      <c r="Z16" s="170" t="s">
        <v>2</v>
      </c>
      <c r="AA16" s="170" t="s">
        <v>2</v>
      </c>
      <c r="AB16" s="170" t="s">
        <v>2</v>
      </c>
      <c r="AC16" s="170" t="s">
        <v>2</v>
      </c>
      <c r="AD16" s="170" t="s">
        <v>2</v>
      </c>
      <c r="AE16" s="170" t="s">
        <v>2</v>
      </c>
      <c r="AF16" s="170" t="s">
        <v>2</v>
      </c>
      <c r="AG16" s="170" t="s">
        <v>2</v>
      </c>
      <c r="AH16" s="170" t="s">
        <v>2</v>
      </c>
      <c r="AI16" s="170" t="s">
        <v>2</v>
      </c>
      <c r="AJ16" s="170" t="s">
        <v>2</v>
      </c>
      <c r="AK16" s="170" t="s">
        <v>2</v>
      </c>
      <c r="AL16" s="170" t="s">
        <v>2</v>
      </c>
      <c r="AM16" s="170" t="s">
        <v>2</v>
      </c>
      <c r="AN16" s="170" t="s">
        <v>2</v>
      </c>
      <c r="AO16" s="170" t="s">
        <v>2</v>
      </c>
      <c r="AP16" s="170" t="s">
        <v>2</v>
      </c>
      <c r="AQ16" s="170" t="s">
        <v>2</v>
      </c>
      <c r="AR16" s="170" t="s">
        <v>2</v>
      </c>
      <c r="AS16" s="170" t="s">
        <v>2</v>
      </c>
      <c r="AT16" s="170" t="s">
        <v>2</v>
      </c>
      <c r="AU16" s="170" t="s">
        <v>2</v>
      </c>
      <c r="AV16" s="170" t="s">
        <v>2</v>
      </c>
      <c r="AW16" s="170" t="s">
        <v>2</v>
      </c>
      <c r="AX16" s="170" t="s">
        <v>2</v>
      </c>
      <c r="AY16" s="170" t="s">
        <v>2</v>
      </c>
      <c r="AZ16" s="170" t="s">
        <v>2</v>
      </c>
      <c r="BA16" s="170" t="s">
        <v>2</v>
      </c>
      <c r="BB16" s="170" t="s">
        <v>2</v>
      </c>
      <c r="BC16" s="170" t="s">
        <v>2</v>
      </c>
      <c r="BD16" s="170" t="s">
        <v>2</v>
      </c>
      <c r="BE16" s="170" t="s">
        <v>2</v>
      </c>
      <c r="BF16" s="170" t="s">
        <v>2</v>
      </c>
      <c r="BG16" s="170" t="s">
        <v>2</v>
      </c>
      <c r="BH16" s="170" t="s">
        <v>2</v>
      </c>
      <c r="BI16" s="170" t="s">
        <v>2</v>
      </c>
      <c r="BJ16" s="170" t="s">
        <v>2</v>
      </c>
      <c r="BK16" s="170" t="s">
        <v>2</v>
      </c>
      <c r="BL16" s="170" t="s">
        <v>2</v>
      </c>
      <c r="BM16" s="170" t="s">
        <v>2</v>
      </c>
      <c r="BN16" s="170" t="s">
        <v>2</v>
      </c>
      <c r="BO16" s="170" t="s">
        <v>2</v>
      </c>
      <c r="BP16" s="170" t="s">
        <v>2</v>
      </c>
      <c r="BQ16" s="170" t="s">
        <v>2</v>
      </c>
      <c r="BR16" s="170" t="s">
        <v>2</v>
      </c>
      <c r="BS16" s="170" t="s">
        <v>2</v>
      </c>
      <c r="BT16" s="170" t="s">
        <v>2</v>
      </c>
      <c r="BU16" s="170" t="s">
        <v>2</v>
      </c>
      <c r="BV16" s="170" t="s">
        <v>2</v>
      </c>
      <c r="BW16" s="170" t="s">
        <v>2</v>
      </c>
      <c r="BX16" s="170" t="s">
        <v>2</v>
      </c>
      <c r="BY16" s="170" t="s">
        <v>2</v>
      </c>
      <c r="BZ16" s="170" t="s">
        <v>2</v>
      </c>
      <c r="CA16" s="170" t="s">
        <v>2</v>
      </c>
      <c r="CB16" s="170" t="s">
        <v>2</v>
      </c>
      <c r="CC16" s="170" t="s">
        <v>2</v>
      </c>
      <c r="CD16" s="170" t="s">
        <v>2</v>
      </c>
      <c r="CE16" s="170" t="s">
        <v>2</v>
      </c>
      <c r="CF16" s="170" t="s">
        <v>2</v>
      </c>
      <c r="CG16" s="170" t="s">
        <v>2</v>
      </c>
      <c r="CH16" s="170" t="s">
        <v>2</v>
      </c>
      <c r="CI16" s="173" t="s">
        <v>2</v>
      </c>
      <c r="CJ16" s="170" t="s">
        <v>2</v>
      </c>
      <c r="CK16" s="170" t="s">
        <v>2</v>
      </c>
      <c r="CL16" s="170" t="s">
        <v>2</v>
      </c>
      <c r="CM16" s="170" t="s">
        <v>2</v>
      </c>
      <c r="CN16" s="170" t="s">
        <v>2</v>
      </c>
      <c r="CO16" s="170" t="s">
        <v>2</v>
      </c>
      <c r="CP16" s="170" t="s">
        <v>2</v>
      </c>
      <c r="CQ16" s="170" t="s">
        <v>2</v>
      </c>
      <c r="CR16" s="170" t="s">
        <v>2</v>
      </c>
      <c r="CS16" s="170" t="s">
        <v>2</v>
      </c>
      <c r="CT16" s="170" t="s">
        <v>2</v>
      </c>
      <c r="CU16" s="170" t="s">
        <v>2</v>
      </c>
      <c r="CV16" s="170" t="s">
        <v>2</v>
      </c>
      <c r="CW16" s="170" t="s">
        <v>2</v>
      </c>
      <c r="CX16" s="170" t="s">
        <v>2</v>
      </c>
      <c r="CY16" s="170" t="s">
        <v>2</v>
      </c>
      <c r="CZ16" s="170" t="s">
        <v>2</v>
      </c>
      <c r="DA16" s="170" t="s">
        <v>2</v>
      </c>
      <c r="DC16" s="170" t="s">
        <v>2</v>
      </c>
      <c r="DE16" s="170" t="s">
        <v>2</v>
      </c>
      <c r="DF16" s="170" t="s">
        <v>2</v>
      </c>
      <c r="DG16" s="170" t="s">
        <v>2</v>
      </c>
      <c r="DH16" s="170" t="s">
        <v>2</v>
      </c>
      <c r="DI16" s="170" t="s">
        <v>2</v>
      </c>
      <c r="DJ16" s="170" t="s">
        <v>2</v>
      </c>
      <c r="DK16" s="170" t="s">
        <v>2</v>
      </c>
      <c r="DL16" s="170" t="s">
        <v>2</v>
      </c>
      <c r="DM16" s="170" t="s">
        <v>2</v>
      </c>
      <c r="DN16" s="170" t="s">
        <v>2</v>
      </c>
      <c r="DO16" s="170" t="s">
        <v>2</v>
      </c>
      <c r="DP16" s="170" t="s">
        <v>2</v>
      </c>
      <c r="DQ16" s="170" t="s">
        <v>2</v>
      </c>
      <c r="DR16" s="170" t="s">
        <v>2</v>
      </c>
      <c r="DS16" s="170" t="s">
        <v>2</v>
      </c>
      <c r="DT16" s="170" t="s">
        <v>2</v>
      </c>
      <c r="DU16" s="170" t="s">
        <v>2</v>
      </c>
      <c r="DV16" s="170" t="s">
        <v>2</v>
      </c>
      <c r="DW16" s="170" t="s">
        <v>2</v>
      </c>
      <c r="DX16" s="170" t="s">
        <v>2</v>
      </c>
      <c r="DY16" s="170" t="s">
        <v>2</v>
      </c>
      <c r="DZ16" s="170" t="s">
        <v>2</v>
      </c>
      <c r="EA16" s="170" t="s">
        <v>2</v>
      </c>
      <c r="EB16" s="170" t="s">
        <v>2</v>
      </c>
      <c r="EC16" s="170" t="s">
        <v>2</v>
      </c>
      <c r="ED16" s="170" t="s">
        <v>2</v>
      </c>
      <c r="EE16" s="170" t="s">
        <v>2</v>
      </c>
      <c r="EF16" s="170" t="s">
        <v>1</v>
      </c>
      <c r="EG16" s="170" t="s">
        <v>2</v>
      </c>
      <c r="EH16" s="170" t="s">
        <v>2</v>
      </c>
      <c r="EI16" s="170" t="s">
        <v>2</v>
      </c>
      <c r="EJ16" s="170" t="s">
        <v>2</v>
      </c>
      <c r="EK16" s="170" t="s">
        <v>2</v>
      </c>
      <c r="EL16" s="170" t="s">
        <v>2</v>
      </c>
      <c r="EM16" s="170" t="s">
        <v>2</v>
      </c>
      <c r="EN16" s="170" t="s">
        <v>2</v>
      </c>
      <c r="EO16" s="170" t="s">
        <v>2</v>
      </c>
      <c r="EP16" s="170" t="s">
        <v>2</v>
      </c>
      <c r="EQ16" s="170" t="s">
        <v>2</v>
      </c>
      <c r="ER16" s="170" t="s">
        <v>2</v>
      </c>
      <c r="ES16" s="170" t="s">
        <v>2</v>
      </c>
      <c r="ET16" s="170" t="s">
        <v>2</v>
      </c>
      <c r="EU16" s="170" t="s">
        <v>2</v>
      </c>
      <c r="EV16" s="170" t="s">
        <v>2</v>
      </c>
      <c r="EW16" s="170" t="s">
        <v>2</v>
      </c>
      <c r="EX16" s="170" t="s">
        <v>2</v>
      </c>
      <c r="EY16" s="170" t="s">
        <v>2</v>
      </c>
      <c r="EZ16" s="170" t="s">
        <v>2</v>
      </c>
      <c r="FA16" s="170" t="s">
        <v>2</v>
      </c>
      <c r="FB16" s="170" t="s">
        <v>2</v>
      </c>
      <c r="FC16" s="170" t="s">
        <v>2</v>
      </c>
      <c r="FD16" s="170" t="s">
        <v>2</v>
      </c>
      <c r="FE16" s="170" t="s">
        <v>2</v>
      </c>
      <c r="FF16" s="170" t="s">
        <v>2</v>
      </c>
      <c r="FG16" s="170" t="s">
        <v>2</v>
      </c>
      <c r="FH16" s="170" t="s">
        <v>2</v>
      </c>
      <c r="FI16" s="170" t="s">
        <v>2</v>
      </c>
      <c r="FJ16" s="170" t="s">
        <v>2</v>
      </c>
      <c r="FK16" s="170" t="s">
        <v>2</v>
      </c>
      <c r="FL16" s="170" t="s">
        <v>2</v>
      </c>
      <c r="FM16" s="170" t="s">
        <v>2</v>
      </c>
      <c r="FN16" s="170" t="s">
        <v>2</v>
      </c>
      <c r="FO16" s="170" t="s">
        <v>2</v>
      </c>
      <c r="FP16" s="170" t="s">
        <v>2</v>
      </c>
      <c r="FQ16" s="170" t="s">
        <v>2</v>
      </c>
      <c r="FR16" s="170" t="s">
        <v>2</v>
      </c>
      <c r="FS16" s="170" t="s">
        <v>2</v>
      </c>
      <c r="FT16" s="170" t="s">
        <v>2</v>
      </c>
      <c r="FU16" s="170" t="s">
        <v>2</v>
      </c>
      <c r="FV16" s="170" t="s">
        <v>2</v>
      </c>
      <c r="FW16" s="170" t="s">
        <v>2</v>
      </c>
      <c r="FX16" s="170" t="s">
        <v>2</v>
      </c>
      <c r="FY16" s="170" t="s">
        <v>2</v>
      </c>
      <c r="FZ16" s="170" t="s">
        <v>2</v>
      </c>
      <c r="GA16" s="170" t="s">
        <v>2</v>
      </c>
      <c r="GB16" s="170" t="s">
        <v>2</v>
      </c>
      <c r="GC16" s="170" t="s">
        <v>2</v>
      </c>
      <c r="GD16" s="170" t="s">
        <v>2</v>
      </c>
      <c r="GE16" s="170" t="s">
        <v>2</v>
      </c>
      <c r="GF16" s="170" t="s">
        <v>2</v>
      </c>
      <c r="GG16" s="170" t="s">
        <v>2</v>
      </c>
      <c r="GH16" s="170" t="s">
        <v>2</v>
      </c>
      <c r="GI16" s="170" t="s">
        <v>2</v>
      </c>
      <c r="GJ16" s="170" t="s">
        <v>2</v>
      </c>
      <c r="GK16" s="170" t="s">
        <v>2</v>
      </c>
      <c r="GL16" s="170" t="s">
        <v>2</v>
      </c>
      <c r="GM16" s="170" t="s">
        <v>2</v>
      </c>
      <c r="GN16" s="170" t="s">
        <v>2</v>
      </c>
      <c r="GO16" s="170" t="s">
        <v>2</v>
      </c>
      <c r="GP16" s="170" t="s">
        <v>2</v>
      </c>
      <c r="GQ16" s="170" t="s">
        <v>2</v>
      </c>
      <c r="GR16" s="170" t="s">
        <v>2</v>
      </c>
      <c r="GS16" s="170" t="s">
        <v>2</v>
      </c>
      <c r="GT16" s="170" t="s">
        <v>2</v>
      </c>
      <c r="GU16" s="170" t="s">
        <v>2</v>
      </c>
      <c r="GV16" s="170" t="s">
        <v>2</v>
      </c>
      <c r="GW16" s="170" t="s">
        <v>2</v>
      </c>
      <c r="GX16" s="170" t="s">
        <v>2</v>
      </c>
      <c r="GY16" s="170" t="s">
        <v>2</v>
      </c>
      <c r="GZ16" s="170" t="s">
        <v>2</v>
      </c>
      <c r="HA16" s="170" t="s">
        <v>2</v>
      </c>
      <c r="HB16" s="170" t="s">
        <v>2</v>
      </c>
      <c r="HC16" s="170" t="s">
        <v>2</v>
      </c>
    </row>
    <row r="17" spans="1:211" ht="76.5" x14ac:dyDescent="0.2">
      <c r="A17" s="35" t="s">
        <v>66</v>
      </c>
      <c r="B17" s="151" t="s">
        <v>4</v>
      </c>
      <c r="C17" s="14"/>
      <c r="D17" s="114" t="s">
        <v>76</v>
      </c>
      <c r="E17" s="114" t="s">
        <v>325</v>
      </c>
      <c r="F17" s="114" t="s">
        <v>76</v>
      </c>
      <c r="G17" s="114" t="s">
        <v>76</v>
      </c>
      <c r="H17" s="114" t="s">
        <v>76</v>
      </c>
      <c r="I17" s="114" t="s">
        <v>76</v>
      </c>
      <c r="J17" s="114" t="s">
        <v>5</v>
      </c>
      <c r="K17" s="114" t="s">
        <v>76</v>
      </c>
      <c r="L17" s="114" t="s">
        <v>76</v>
      </c>
      <c r="M17" s="114" t="s">
        <v>76</v>
      </c>
      <c r="N17" s="114" t="s">
        <v>76</v>
      </c>
      <c r="O17" s="114" t="s">
        <v>76</v>
      </c>
      <c r="P17" s="114" t="s">
        <v>76</v>
      </c>
      <c r="Q17" s="114" t="s">
        <v>76</v>
      </c>
      <c r="R17" s="114" t="s">
        <v>76</v>
      </c>
      <c r="S17" s="114" t="s">
        <v>76</v>
      </c>
      <c r="T17" s="114" t="s">
        <v>76</v>
      </c>
      <c r="U17" s="114" t="s">
        <v>76</v>
      </c>
      <c r="V17" s="114" t="s">
        <v>76</v>
      </c>
      <c r="W17" s="114" t="s">
        <v>76</v>
      </c>
      <c r="X17" s="114" t="s">
        <v>76</v>
      </c>
      <c r="Y17" s="114" t="s">
        <v>76</v>
      </c>
      <c r="Z17" s="114" t="s">
        <v>76</v>
      </c>
      <c r="AA17" s="114" t="s">
        <v>5</v>
      </c>
      <c r="AB17" s="114" t="s">
        <v>5</v>
      </c>
      <c r="AC17" s="114" t="s">
        <v>5</v>
      </c>
      <c r="AD17" s="114" t="s">
        <v>111</v>
      </c>
      <c r="AE17" s="114" t="s">
        <v>111</v>
      </c>
      <c r="AF17" s="114" t="s">
        <v>111</v>
      </c>
      <c r="AG17" s="114" t="s">
        <v>111</v>
      </c>
      <c r="AH17" s="114" t="s">
        <v>76</v>
      </c>
      <c r="AI17" s="114" t="s">
        <v>111</v>
      </c>
      <c r="AJ17" s="114" t="s">
        <v>735</v>
      </c>
      <c r="AK17" s="114" t="s">
        <v>76</v>
      </c>
      <c r="AL17" s="114" t="s">
        <v>76</v>
      </c>
      <c r="AM17" s="114" t="s">
        <v>76</v>
      </c>
      <c r="AN17" s="114" t="s">
        <v>76</v>
      </c>
      <c r="AO17" s="114" t="s">
        <v>76</v>
      </c>
      <c r="AP17" s="114" t="s">
        <v>76</v>
      </c>
      <c r="AQ17" s="114" t="s">
        <v>736</v>
      </c>
      <c r="AR17" s="114" t="s">
        <v>76</v>
      </c>
      <c r="AS17" s="114" t="s">
        <v>76</v>
      </c>
      <c r="AT17" s="114" t="s">
        <v>111</v>
      </c>
      <c r="AU17" s="114" t="s">
        <v>76</v>
      </c>
      <c r="AV17" s="114" t="s">
        <v>76</v>
      </c>
      <c r="AW17" s="114" t="s">
        <v>737</v>
      </c>
      <c r="AX17" s="114" t="s">
        <v>76</v>
      </c>
      <c r="AY17" s="114" t="s">
        <v>76</v>
      </c>
      <c r="AZ17" s="114" t="s">
        <v>5</v>
      </c>
      <c r="BA17" s="114" t="s">
        <v>76</v>
      </c>
      <c r="BB17" s="114" t="s">
        <v>76</v>
      </c>
      <c r="BC17" s="114" t="s">
        <v>76</v>
      </c>
      <c r="BD17" s="114" t="s">
        <v>76</v>
      </c>
      <c r="BE17" s="114" t="s">
        <v>5</v>
      </c>
      <c r="BF17" s="114" t="s">
        <v>111</v>
      </c>
      <c r="BG17" s="114" t="s">
        <v>76</v>
      </c>
      <c r="BH17" s="114" t="s">
        <v>76</v>
      </c>
      <c r="BI17" s="114" t="s">
        <v>76</v>
      </c>
      <c r="BJ17" s="114" t="s">
        <v>76</v>
      </c>
      <c r="BK17" s="114" t="s">
        <v>76</v>
      </c>
      <c r="BL17" s="114" t="s">
        <v>76</v>
      </c>
      <c r="BM17" s="114" t="s">
        <v>76</v>
      </c>
      <c r="BN17" s="114" t="s">
        <v>5</v>
      </c>
      <c r="BO17" s="114" t="s">
        <v>5</v>
      </c>
      <c r="BP17" s="114" t="s">
        <v>5</v>
      </c>
      <c r="BQ17" s="114" t="s">
        <v>6</v>
      </c>
      <c r="BR17" s="114" t="s">
        <v>76</v>
      </c>
      <c r="BS17" s="114" t="s">
        <v>76</v>
      </c>
      <c r="BT17" s="114" t="s">
        <v>76</v>
      </c>
      <c r="BU17" s="114" t="s">
        <v>76</v>
      </c>
      <c r="BV17" s="114" t="s">
        <v>76</v>
      </c>
      <c r="BW17" s="114" t="s">
        <v>5</v>
      </c>
      <c r="BX17" s="114" t="s">
        <v>76</v>
      </c>
      <c r="BY17" s="114" t="s">
        <v>76</v>
      </c>
      <c r="BZ17" s="114" t="s">
        <v>5</v>
      </c>
      <c r="CA17" s="114" t="s">
        <v>5</v>
      </c>
      <c r="CB17" s="114" t="s">
        <v>5</v>
      </c>
      <c r="CC17" s="114" t="s">
        <v>5</v>
      </c>
      <c r="CD17" s="114" t="s">
        <v>741</v>
      </c>
      <c r="CE17" s="114" t="s">
        <v>5</v>
      </c>
      <c r="CF17" s="114" t="s">
        <v>5</v>
      </c>
      <c r="CG17" s="114" t="s">
        <v>76</v>
      </c>
      <c r="CH17" s="114" t="s">
        <v>5</v>
      </c>
      <c r="CI17" s="114" t="s">
        <v>76</v>
      </c>
      <c r="CJ17" s="114" t="s">
        <v>76</v>
      </c>
      <c r="CK17" s="114" t="s">
        <v>76</v>
      </c>
      <c r="CL17" s="114" t="s">
        <v>76</v>
      </c>
      <c r="CM17" s="114" t="s">
        <v>76</v>
      </c>
      <c r="CN17" s="114" t="s">
        <v>76</v>
      </c>
      <c r="CO17" s="114" t="s">
        <v>76</v>
      </c>
      <c r="CP17" s="114" t="s">
        <v>5</v>
      </c>
      <c r="CQ17" s="114" t="s">
        <v>76</v>
      </c>
      <c r="CR17" s="114" t="s">
        <v>76</v>
      </c>
      <c r="CS17" s="114" t="s">
        <v>5</v>
      </c>
      <c r="CT17" s="114" t="s">
        <v>5</v>
      </c>
      <c r="CU17" s="114" t="s">
        <v>76</v>
      </c>
      <c r="CV17" s="114" t="s">
        <v>76</v>
      </c>
      <c r="CW17" s="114" t="s">
        <v>76</v>
      </c>
      <c r="CX17" s="114" t="s">
        <v>883</v>
      </c>
      <c r="CY17" s="114" t="s">
        <v>5</v>
      </c>
      <c r="CZ17" s="114" t="s">
        <v>5</v>
      </c>
      <c r="DA17" s="114" t="s">
        <v>111</v>
      </c>
      <c r="DC17" s="114" t="s">
        <v>5</v>
      </c>
      <c r="DE17" s="114" t="s">
        <v>5</v>
      </c>
      <c r="DF17" s="114" t="s">
        <v>5</v>
      </c>
      <c r="DG17" s="114" t="s">
        <v>5</v>
      </c>
      <c r="DH17" s="114" t="s">
        <v>5</v>
      </c>
      <c r="DI17" s="114" t="s">
        <v>5</v>
      </c>
      <c r="DJ17" s="114" t="s">
        <v>5</v>
      </c>
      <c r="DK17" s="114" t="s">
        <v>5</v>
      </c>
      <c r="DL17" s="114" t="s">
        <v>5</v>
      </c>
      <c r="DM17" s="114" t="s">
        <v>5</v>
      </c>
      <c r="DN17" s="114" t="s">
        <v>5</v>
      </c>
      <c r="DO17" s="114" t="s">
        <v>5</v>
      </c>
      <c r="DP17" s="114" t="s">
        <v>5</v>
      </c>
      <c r="DQ17" s="114" t="s">
        <v>5</v>
      </c>
      <c r="DR17" s="114" t="s">
        <v>5</v>
      </c>
      <c r="DS17" s="114" t="s">
        <v>5</v>
      </c>
      <c r="DT17" s="114" t="s">
        <v>5</v>
      </c>
      <c r="DU17" s="114" t="s">
        <v>5</v>
      </c>
      <c r="DV17" s="114" t="s">
        <v>5</v>
      </c>
      <c r="DW17" s="114" t="s">
        <v>111</v>
      </c>
      <c r="DX17" s="114" t="s">
        <v>5</v>
      </c>
      <c r="DY17" s="114" t="s">
        <v>76</v>
      </c>
      <c r="DZ17" s="114" t="s">
        <v>76</v>
      </c>
      <c r="EA17" s="114" t="s">
        <v>76</v>
      </c>
      <c r="EB17" s="114" t="s">
        <v>76</v>
      </c>
      <c r="EC17" s="114" t="s">
        <v>76</v>
      </c>
      <c r="ED17" s="114" t="s">
        <v>76</v>
      </c>
      <c r="EE17" s="114" t="s">
        <v>76</v>
      </c>
      <c r="EF17" s="114" t="s">
        <v>620</v>
      </c>
      <c r="EG17" s="114" t="s">
        <v>111</v>
      </c>
      <c r="EH17" s="114" t="s">
        <v>76</v>
      </c>
      <c r="EI17" s="114" t="s">
        <v>76</v>
      </c>
      <c r="EJ17" s="114" t="s">
        <v>5</v>
      </c>
      <c r="EK17" s="114" t="s">
        <v>111</v>
      </c>
      <c r="EL17" s="114" t="s">
        <v>111</v>
      </c>
      <c r="EM17" s="114" t="s">
        <v>5</v>
      </c>
      <c r="EN17" s="114" t="s">
        <v>76</v>
      </c>
      <c r="EO17" s="114" t="s">
        <v>76</v>
      </c>
      <c r="EP17" s="114" t="s">
        <v>76</v>
      </c>
      <c r="EQ17" s="114" t="s">
        <v>76</v>
      </c>
      <c r="ER17" s="114" t="s">
        <v>111</v>
      </c>
      <c r="ES17" s="114" t="s">
        <v>301</v>
      </c>
      <c r="ET17" s="114" t="s">
        <v>5</v>
      </c>
      <c r="EU17" s="114" t="s">
        <v>5</v>
      </c>
      <c r="EV17" s="114" t="s">
        <v>5</v>
      </c>
      <c r="EW17" s="114" t="s">
        <v>5</v>
      </c>
      <c r="EX17" s="114" t="s">
        <v>5</v>
      </c>
      <c r="EY17" s="114" t="s">
        <v>5</v>
      </c>
      <c r="EZ17" s="114" t="s">
        <v>5</v>
      </c>
      <c r="FA17" s="114" t="s">
        <v>5</v>
      </c>
      <c r="FB17" s="114" t="s">
        <v>5</v>
      </c>
      <c r="FC17" s="114" t="s">
        <v>5</v>
      </c>
      <c r="FD17" s="114" t="s">
        <v>5</v>
      </c>
      <c r="FE17" s="114" t="s">
        <v>5</v>
      </c>
      <c r="FF17" s="114" t="s">
        <v>111</v>
      </c>
      <c r="FG17" s="114" t="s">
        <v>5</v>
      </c>
      <c r="FH17" s="114" t="s">
        <v>5</v>
      </c>
      <c r="FI17" s="114" t="s">
        <v>76</v>
      </c>
      <c r="FJ17" s="114" t="s">
        <v>76</v>
      </c>
      <c r="FK17" s="114" t="s">
        <v>76</v>
      </c>
      <c r="FL17" s="114" t="s">
        <v>76</v>
      </c>
      <c r="FM17" s="114" t="s">
        <v>5</v>
      </c>
      <c r="FN17" s="114" t="s">
        <v>5</v>
      </c>
      <c r="FO17" s="114" t="s">
        <v>5</v>
      </c>
      <c r="FP17" s="114" t="s">
        <v>576</v>
      </c>
      <c r="FQ17" s="114" t="s">
        <v>576</v>
      </c>
      <c r="FR17" s="114" t="s">
        <v>576</v>
      </c>
      <c r="FS17" s="114" t="s">
        <v>5</v>
      </c>
      <c r="FT17" s="114" t="s">
        <v>5</v>
      </c>
      <c r="FU17" s="114" t="s">
        <v>907</v>
      </c>
      <c r="FV17" s="114" t="s">
        <v>5</v>
      </c>
      <c r="FW17" s="114" t="s">
        <v>734</v>
      </c>
      <c r="FX17" s="114" t="s">
        <v>5</v>
      </c>
      <c r="FY17" s="114" t="s">
        <v>5</v>
      </c>
      <c r="FZ17" s="114" t="s">
        <v>5</v>
      </c>
      <c r="GA17" s="114" t="s">
        <v>290</v>
      </c>
      <c r="GB17" s="114" t="s">
        <v>290</v>
      </c>
      <c r="GC17" s="114" t="s">
        <v>290</v>
      </c>
      <c r="GD17" s="114" t="s">
        <v>5</v>
      </c>
      <c r="GE17" s="114" t="s">
        <v>5</v>
      </c>
      <c r="GF17" s="114" t="s">
        <v>5</v>
      </c>
      <c r="GG17" s="114" t="s">
        <v>5</v>
      </c>
      <c r="GH17" s="114" t="s">
        <v>738</v>
      </c>
      <c r="GI17" s="114" t="s">
        <v>739</v>
      </c>
      <c r="GJ17" s="114" t="s">
        <v>738</v>
      </c>
      <c r="GK17" s="114" t="s">
        <v>5</v>
      </c>
      <c r="GL17" s="114" t="s">
        <v>5</v>
      </c>
      <c r="GM17" s="114" t="s">
        <v>5</v>
      </c>
      <c r="GN17" s="114" t="s">
        <v>740</v>
      </c>
      <c r="GO17" s="114" t="s">
        <v>111</v>
      </c>
      <c r="GP17" s="114" t="s">
        <v>76</v>
      </c>
      <c r="GQ17" s="114" t="s">
        <v>5</v>
      </c>
      <c r="GR17" s="114" t="s">
        <v>76</v>
      </c>
      <c r="GS17" s="114" t="s">
        <v>5</v>
      </c>
      <c r="GT17" s="114" t="s">
        <v>76</v>
      </c>
      <c r="GU17" s="114" t="s">
        <v>76</v>
      </c>
      <c r="GV17" s="114" t="s">
        <v>5</v>
      </c>
      <c r="GW17" s="114" t="s">
        <v>5</v>
      </c>
      <c r="GX17" s="114" t="s">
        <v>5</v>
      </c>
      <c r="GY17" s="114" t="s">
        <v>5</v>
      </c>
      <c r="GZ17" s="114" t="s">
        <v>5</v>
      </c>
      <c r="HA17" s="114" t="s">
        <v>5</v>
      </c>
      <c r="HB17" s="114" t="s">
        <v>5</v>
      </c>
      <c r="HC17" s="114" t="s">
        <v>76</v>
      </c>
    </row>
    <row r="18" spans="1:211" s="171" customFormat="1" ht="25.5" x14ac:dyDescent="0.2">
      <c r="A18" s="172" t="s">
        <v>56</v>
      </c>
      <c r="B18" s="169" t="s">
        <v>4</v>
      </c>
      <c r="C18" s="172"/>
      <c r="D18" s="174">
        <v>10761</v>
      </c>
      <c r="E18" s="174">
        <v>1</v>
      </c>
      <c r="F18" s="174">
        <v>39</v>
      </c>
      <c r="G18" s="174">
        <v>2783</v>
      </c>
      <c r="H18" s="174">
        <v>10062</v>
      </c>
      <c r="I18" s="174">
        <v>5663</v>
      </c>
      <c r="J18" s="174">
        <v>1</v>
      </c>
      <c r="K18" s="174">
        <v>105</v>
      </c>
      <c r="L18" s="174">
        <v>933</v>
      </c>
      <c r="M18" s="174">
        <v>255</v>
      </c>
      <c r="N18" s="174">
        <v>294</v>
      </c>
      <c r="O18" s="174">
        <v>1401</v>
      </c>
      <c r="P18" s="174">
        <v>1174</v>
      </c>
      <c r="Q18" s="174">
        <v>3481</v>
      </c>
      <c r="R18" s="174">
        <v>3561</v>
      </c>
      <c r="S18" s="174">
        <v>2113</v>
      </c>
      <c r="T18" s="174">
        <v>482</v>
      </c>
      <c r="U18" s="174">
        <v>2</v>
      </c>
      <c r="V18" s="174">
        <v>7</v>
      </c>
      <c r="W18" s="174">
        <v>78</v>
      </c>
      <c r="X18" s="174">
        <v>537</v>
      </c>
      <c r="Y18" s="174">
        <v>4</v>
      </c>
      <c r="Z18" s="174">
        <v>4</v>
      </c>
      <c r="AA18" s="174" t="s">
        <v>5</v>
      </c>
      <c r="AB18" s="174">
        <v>0</v>
      </c>
      <c r="AC18" s="174">
        <v>1</v>
      </c>
      <c r="AD18" s="174">
        <v>27140</v>
      </c>
      <c r="AE18" s="174">
        <v>3259</v>
      </c>
      <c r="AF18" s="174" t="s">
        <v>76</v>
      </c>
      <c r="AG18" s="174" t="s">
        <v>76</v>
      </c>
      <c r="AH18" s="174" t="s">
        <v>76</v>
      </c>
      <c r="AI18" s="174" t="s">
        <v>508</v>
      </c>
      <c r="AJ18" s="174">
        <v>17</v>
      </c>
      <c r="AK18" s="174">
        <v>639</v>
      </c>
      <c r="AL18" s="174">
        <v>763</v>
      </c>
      <c r="AM18" s="174">
        <v>31</v>
      </c>
      <c r="AN18" s="174">
        <v>187</v>
      </c>
      <c r="AO18" s="174">
        <v>16</v>
      </c>
      <c r="AP18" s="174">
        <v>1</v>
      </c>
      <c r="AQ18" s="174">
        <v>0</v>
      </c>
      <c r="AR18" s="174">
        <v>10</v>
      </c>
      <c r="AS18" s="174">
        <v>1</v>
      </c>
      <c r="AT18" s="174" t="s">
        <v>76</v>
      </c>
      <c r="AU18" s="174" t="s">
        <v>76</v>
      </c>
      <c r="AV18" s="174">
        <v>35</v>
      </c>
      <c r="AW18" s="174">
        <v>9</v>
      </c>
      <c r="AX18" s="174">
        <v>199</v>
      </c>
      <c r="AY18" s="174">
        <v>25</v>
      </c>
      <c r="AZ18" s="174">
        <v>0</v>
      </c>
      <c r="BA18" s="174">
        <v>589</v>
      </c>
      <c r="BB18" s="174">
        <v>165</v>
      </c>
      <c r="BC18" s="174">
        <v>29</v>
      </c>
      <c r="BD18" s="174">
        <v>628</v>
      </c>
      <c r="BE18" s="174">
        <v>0</v>
      </c>
      <c r="BF18" s="174" t="s">
        <v>76</v>
      </c>
      <c r="BG18" s="174">
        <v>18</v>
      </c>
      <c r="BH18" s="174">
        <v>2</v>
      </c>
      <c r="BI18" s="174">
        <v>15357</v>
      </c>
      <c r="BJ18" s="174">
        <v>5162</v>
      </c>
      <c r="BK18" s="174">
        <v>524</v>
      </c>
      <c r="BL18" s="174">
        <v>400</v>
      </c>
      <c r="BM18" s="174">
        <v>63811</v>
      </c>
      <c r="BN18" s="174">
        <v>0</v>
      </c>
      <c r="BO18" s="174">
        <v>0</v>
      </c>
      <c r="BP18" s="174">
        <v>0</v>
      </c>
      <c r="BQ18" s="174">
        <v>0</v>
      </c>
      <c r="BR18" s="174">
        <v>11</v>
      </c>
      <c r="BS18" s="174" t="s">
        <v>76</v>
      </c>
      <c r="BT18" s="174" t="s">
        <v>76</v>
      </c>
      <c r="BU18" s="174" t="s">
        <v>76</v>
      </c>
      <c r="BV18" s="174" t="s">
        <v>76</v>
      </c>
      <c r="BW18" s="174">
        <v>0</v>
      </c>
      <c r="BX18" s="174" t="s">
        <v>76</v>
      </c>
      <c r="BY18" s="174">
        <v>1</v>
      </c>
      <c r="BZ18" s="174">
        <v>0</v>
      </c>
      <c r="CA18" s="174">
        <v>0</v>
      </c>
      <c r="CB18" s="174">
        <v>0</v>
      </c>
      <c r="CC18" s="174">
        <v>0</v>
      </c>
      <c r="CD18" s="174">
        <v>1</v>
      </c>
      <c r="CE18" s="174">
        <v>0</v>
      </c>
      <c r="CF18" s="174">
        <v>0</v>
      </c>
      <c r="CG18" s="174">
        <v>21618</v>
      </c>
      <c r="CH18" s="174">
        <v>0</v>
      </c>
      <c r="CI18" s="174">
        <v>4</v>
      </c>
      <c r="CJ18" s="174">
        <v>31</v>
      </c>
      <c r="CK18" s="174">
        <v>57608</v>
      </c>
      <c r="CL18" s="174">
        <v>30910</v>
      </c>
      <c r="CM18" s="174">
        <v>29</v>
      </c>
      <c r="CN18" s="174">
        <v>12332</v>
      </c>
      <c r="CO18" s="174">
        <v>2519</v>
      </c>
      <c r="CP18" s="174">
        <v>0</v>
      </c>
      <c r="CQ18" s="174">
        <v>37441</v>
      </c>
      <c r="CR18" s="174">
        <v>18495</v>
      </c>
      <c r="CS18" s="174">
        <v>0</v>
      </c>
      <c r="CT18" s="174">
        <v>0</v>
      </c>
      <c r="CU18" s="174">
        <v>3</v>
      </c>
      <c r="CV18" s="174">
        <v>2</v>
      </c>
      <c r="CW18" s="174">
        <v>2</v>
      </c>
      <c r="CX18" s="174">
        <v>82</v>
      </c>
      <c r="CY18" s="174">
        <v>1</v>
      </c>
      <c r="CZ18" s="174">
        <v>3</v>
      </c>
      <c r="DA18" s="174">
        <v>150</v>
      </c>
      <c r="DC18" s="174">
        <v>1</v>
      </c>
      <c r="DE18" s="174">
        <v>181</v>
      </c>
      <c r="DF18" s="174">
        <v>1</v>
      </c>
      <c r="DG18" s="174">
        <v>1</v>
      </c>
      <c r="DH18" s="174">
        <v>1</v>
      </c>
      <c r="DI18" s="174">
        <v>1</v>
      </c>
      <c r="DJ18" s="174">
        <v>1</v>
      </c>
      <c r="DK18" s="174">
        <v>1</v>
      </c>
      <c r="DL18" s="174" t="s">
        <v>76</v>
      </c>
      <c r="DM18" s="174">
        <v>1</v>
      </c>
      <c r="DN18" s="174">
        <v>1</v>
      </c>
      <c r="DO18" s="174">
        <v>1</v>
      </c>
      <c r="DP18" s="174">
        <v>1</v>
      </c>
      <c r="DQ18" s="174">
        <v>1</v>
      </c>
      <c r="DR18" s="174">
        <v>1</v>
      </c>
      <c r="DS18" s="174">
        <v>1</v>
      </c>
      <c r="DT18" s="174">
        <v>1</v>
      </c>
      <c r="DU18" s="174">
        <v>2</v>
      </c>
      <c r="DV18" s="174">
        <v>3</v>
      </c>
      <c r="DW18" s="174">
        <v>190</v>
      </c>
      <c r="DX18" s="174">
        <v>0</v>
      </c>
      <c r="DY18" s="174">
        <v>168</v>
      </c>
      <c r="DZ18" s="174">
        <v>2105</v>
      </c>
      <c r="EA18" s="174">
        <v>8654</v>
      </c>
      <c r="EB18" s="174">
        <v>6883</v>
      </c>
      <c r="EC18" s="174">
        <v>2035</v>
      </c>
      <c r="ED18" s="174">
        <v>92</v>
      </c>
      <c r="EE18" s="174">
        <v>2</v>
      </c>
      <c r="EF18" s="174">
        <v>798</v>
      </c>
      <c r="EG18" s="174" t="s">
        <v>76</v>
      </c>
      <c r="EH18" s="174">
        <v>10095</v>
      </c>
      <c r="EI18" s="174">
        <v>453</v>
      </c>
      <c r="EJ18" s="174">
        <v>0</v>
      </c>
      <c r="EK18" s="174">
        <v>863</v>
      </c>
      <c r="EL18" s="174">
        <v>780</v>
      </c>
      <c r="EM18" s="174">
        <v>2</v>
      </c>
      <c r="EN18" s="174">
        <v>411</v>
      </c>
      <c r="EO18" s="174">
        <v>1</v>
      </c>
      <c r="EP18" s="174">
        <v>14</v>
      </c>
      <c r="EQ18" s="170">
        <v>8</v>
      </c>
      <c r="ER18" s="174">
        <v>5196</v>
      </c>
      <c r="ES18" s="174">
        <v>1</v>
      </c>
      <c r="ET18" s="174">
        <v>1</v>
      </c>
      <c r="EU18" s="174">
        <v>0</v>
      </c>
      <c r="EV18" s="174">
        <v>0</v>
      </c>
      <c r="EW18" s="174">
        <v>0</v>
      </c>
      <c r="EX18" s="174">
        <v>0</v>
      </c>
      <c r="EY18" s="174">
        <v>0</v>
      </c>
      <c r="EZ18" s="174">
        <v>0</v>
      </c>
      <c r="FA18" s="174">
        <v>0</v>
      </c>
      <c r="FB18" s="174">
        <v>0</v>
      </c>
      <c r="FC18" s="174">
        <v>0</v>
      </c>
      <c r="FD18" s="174">
        <v>0</v>
      </c>
      <c r="FE18" s="174">
        <v>0</v>
      </c>
      <c r="FF18" s="174">
        <v>7</v>
      </c>
      <c r="FG18" s="174">
        <v>1</v>
      </c>
      <c r="FH18" s="174">
        <v>3</v>
      </c>
      <c r="FI18" s="174">
        <v>47</v>
      </c>
      <c r="FJ18" s="174">
        <v>175</v>
      </c>
      <c r="FK18" s="174">
        <v>661</v>
      </c>
      <c r="FL18" s="174">
        <v>194</v>
      </c>
      <c r="FM18" s="174">
        <v>0</v>
      </c>
      <c r="FN18" s="174">
        <v>0</v>
      </c>
      <c r="FO18" s="174">
        <v>0</v>
      </c>
      <c r="FP18" s="174">
        <v>1</v>
      </c>
      <c r="FQ18" s="174">
        <v>3</v>
      </c>
      <c r="FR18" s="174">
        <v>4</v>
      </c>
      <c r="FS18" s="174">
        <v>0</v>
      </c>
      <c r="FT18" s="174">
        <v>0</v>
      </c>
      <c r="FU18" s="174">
        <v>55</v>
      </c>
      <c r="FV18" s="174">
        <v>0</v>
      </c>
      <c r="FW18" s="174">
        <v>4</v>
      </c>
      <c r="FX18" s="174">
        <v>0</v>
      </c>
      <c r="FY18" s="170">
        <v>0</v>
      </c>
      <c r="FZ18" s="174">
        <v>0</v>
      </c>
      <c r="GA18" s="174" t="s">
        <v>76</v>
      </c>
      <c r="GB18" s="174">
        <v>2</v>
      </c>
      <c r="GC18" s="174" t="s">
        <v>76</v>
      </c>
      <c r="GD18" s="174">
        <v>0</v>
      </c>
      <c r="GE18" s="174">
        <v>0</v>
      </c>
      <c r="GF18" s="174">
        <v>0</v>
      </c>
      <c r="GG18" s="174">
        <v>0</v>
      </c>
      <c r="GH18" s="174">
        <v>15</v>
      </c>
      <c r="GI18" s="174">
        <v>2</v>
      </c>
      <c r="GJ18" s="174">
        <v>13</v>
      </c>
      <c r="GK18" s="174">
        <v>0</v>
      </c>
      <c r="GL18" s="174">
        <v>0</v>
      </c>
      <c r="GM18" s="174">
        <v>0</v>
      </c>
      <c r="GN18" s="174">
        <v>4</v>
      </c>
      <c r="GO18" s="174" t="s">
        <v>76</v>
      </c>
      <c r="GP18" s="174">
        <v>53</v>
      </c>
      <c r="GQ18" s="174">
        <v>0</v>
      </c>
      <c r="GR18" s="174">
        <v>142</v>
      </c>
      <c r="GS18" s="174">
        <v>0</v>
      </c>
      <c r="GT18" s="174">
        <v>26</v>
      </c>
      <c r="GU18" s="174">
        <v>8</v>
      </c>
      <c r="GV18" s="174">
        <v>0</v>
      </c>
      <c r="GW18" s="174">
        <v>0</v>
      </c>
      <c r="GX18" s="174">
        <v>0</v>
      </c>
      <c r="GY18" s="174">
        <v>0</v>
      </c>
      <c r="GZ18" s="174">
        <v>0</v>
      </c>
      <c r="HA18" s="174">
        <v>0</v>
      </c>
      <c r="HB18" s="174">
        <v>0</v>
      </c>
      <c r="HC18" s="174">
        <v>25</v>
      </c>
    </row>
    <row r="19" spans="1:211" ht="25.5" x14ac:dyDescent="0.2">
      <c r="A19" s="35" t="s">
        <v>57</v>
      </c>
      <c r="B19" s="151" t="s">
        <v>29</v>
      </c>
      <c r="C19" s="37"/>
      <c r="D19" s="115" t="s">
        <v>746</v>
      </c>
      <c r="E19" s="115">
        <v>0</v>
      </c>
      <c r="F19" s="115">
        <v>0</v>
      </c>
      <c r="G19" s="115" t="s">
        <v>747</v>
      </c>
      <c r="H19" s="115" t="s">
        <v>684</v>
      </c>
      <c r="I19" s="115" t="s">
        <v>768</v>
      </c>
      <c r="J19" s="115">
        <v>0</v>
      </c>
      <c r="K19" s="115" t="s">
        <v>673</v>
      </c>
      <c r="L19" s="115" t="s">
        <v>674</v>
      </c>
      <c r="M19" s="115" t="s">
        <v>675</v>
      </c>
      <c r="N19" s="115" t="s">
        <v>677</v>
      </c>
      <c r="O19" s="115">
        <v>0</v>
      </c>
      <c r="P19" s="115" t="s">
        <v>677</v>
      </c>
      <c r="Q19" s="115" t="s">
        <v>683</v>
      </c>
      <c r="R19" s="115" t="s">
        <v>680</v>
      </c>
      <c r="S19" s="115" t="s">
        <v>681</v>
      </c>
      <c r="T19" s="115" t="s">
        <v>684</v>
      </c>
      <c r="U19" s="115">
        <v>0</v>
      </c>
      <c r="V19" s="115" t="s">
        <v>682</v>
      </c>
      <c r="W19" s="115">
        <v>0</v>
      </c>
      <c r="X19" s="115" t="s">
        <v>747</v>
      </c>
      <c r="Y19" s="115">
        <v>0</v>
      </c>
      <c r="Z19" s="115" t="s">
        <v>685</v>
      </c>
      <c r="AA19" s="115">
        <v>0</v>
      </c>
      <c r="AB19" s="115">
        <v>0</v>
      </c>
      <c r="AC19" s="115">
        <v>0</v>
      </c>
      <c r="AD19" s="115" t="s">
        <v>76</v>
      </c>
      <c r="AE19" s="115" t="s">
        <v>76</v>
      </c>
      <c r="AF19" s="115" t="s">
        <v>76</v>
      </c>
      <c r="AG19" s="115" t="s">
        <v>76</v>
      </c>
      <c r="AH19" s="115" t="s">
        <v>76</v>
      </c>
      <c r="AI19" s="115" t="s">
        <v>509</v>
      </c>
      <c r="AJ19" s="115">
        <v>0</v>
      </c>
      <c r="AK19" s="115" t="s">
        <v>687</v>
      </c>
      <c r="AL19" s="115" t="s">
        <v>684</v>
      </c>
      <c r="AM19" s="115">
        <v>0</v>
      </c>
      <c r="AN19" s="115" t="s">
        <v>692</v>
      </c>
      <c r="AO19" s="115" t="s">
        <v>683</v>
      </c>
      <c r="AP19" s="115" t="s">
        <v>693</v>
      </c>
      <c r="AQ19" s="115">
        <v>0</v>
      </c>
      <c r="AR19" s="115" t="s">
        <v>682</v>
      </c>
      <c r="AS19" s="115" t="s">
        <v>682</v>
      </c>
      <c r="AT19" s="115" t="s">
        <v>76</v>
      </c>
      <c r="AU19" s="115" t="s">
        <v>76</v>
      </c>
      <c r="AV19" s="115" t="s">
        <v>706</v>
      </c>
      <c r="AW19" s="115" t="s">
        <v>707</v>
      </c>
      <c r="AX19" s="115" t="s">
        <v>763</v>
      </c>
      <c r="AY19" s="115">
        <v>0</v>
      </c>
      <c r="AZ19" s="115">
        <v>0</v>
      </c>
      <c r="BA19" s="115" t="s">
        <v>700</v>
      </c>
      <c r="BB19" s="115" t="s">
        <v>703</v>
      </c>
      <c r="BC19" s="115" t="s">
        <v>704</v>
      </c>
      <c r="BD19" s="115" t="s">
        <v>701</v>
      </c>
      <c r="BE19" s="115">
        <v>0</v>
      </c>
      <c r="BF19" s="115" t="s">
        <v>76</v>
      </c>
      <c r="BG19" s="115" t="s">
        <v>715</v>
      </c>
      <c r="BH19" s="115" t="s">
        <v>719</v>
      </c>
      <c r="BI19" s="115" t="s">
        <v>764</v>
      </c>
      <c r="BJ19" s="115">
        <v>0</v>
      </c>
      <c r="BK19" s="115" t="s">
        <v>680</v>
      </c>
      <c r="BL19" s="115">
        <v>0</v>
      </c>
      <c r="BM19" s="115" t="s">
        <v>680</v>
      </c>
      <c r="BN19" s="115">
        <v>0</v>
      </c>
      <c r="BO19" s="115">
        <v>0</v>
      </c>
      <c r="BP19" s="115">
        <v>0</v>
      </c>
      <c r="BQ19" s="115">
        <v>0</v>
      </c>
      <c r="BR19" s="115" t="s">
        <v>767</v>
      </c>
      <c r="BS19" s="115" t="s">
        <v>76</v>
      </c>
      <c r="BT19" s="115" t="s">
        <v>76</v>
      </c>
      <c r="BU19" s="115" t="s">
        <v>76</v>
      </c>
      <c r="BV19" s="115" t="s">
        <v>76</v>
      </c>
      <c r="BW19" s="115">
        <v>0</v>
      </c>
      <c r="BX19" s="115" t="s">
        <v>76</v>
      </c>
      <c r="BY19" s="115">
        <v>0</v>
      </c>
      <c r="BZ19" s="115">
        <v>0</v>
      </c>
      <c r="CA19" s="115">
        <v>0</v>
      </c>
      <c r="CB19" s="115">
        <v>0</v>
      </c>
      <c r="CC19" s="115">
        <v>0</v>
      </c>
      <c r="CD19" s="115" t="s">
        <v>693</v>
      </c>
      <c r="CE19" s="115">
        <v>0</v>
      </c>
      <c r="CF19" s="115">
        <v>0</v>
      </c>
      <c r="CG19" s="115" t="s">
        <v>765</v>
      </c>
      <c r="CH19" s="115">
        <v>0</v>
      </c>
      <c r="CI19" s="115" t="s">
        <v>745</v>
      </c>
      <c r="CJ19" s="115">
        <v>0</v>
      </c>
      <c r="CK19" s="115" t="s">
        <v>694</v>
      </c>
      <c r="CL19" s="115" t="s">
        <v>696</v>
      </c>
      <c r="CM19" s="115">
        <v>0</v>
      </c>
      <c r="CN19" s="115">
        <v>0</v>
      </c>
      <c r="CO19" s="115" t="s">
        <v>692</v>
      </c>
      <c r="CP19" s="115">
        <v>0</v>
      </c>
      <c r="CQ19" s="115" t="s">
        <v>766</v>
      </c>
      <c r="CR19" s="115" t="s">
        <v>751</v>
      </c>
      <c r="CS19" s="115">
        <v>0</v>
      </c>
      <c r="CT19" s="115">
        <v>0</v>
      </c>
      <c r="CU19" s="115">
        <v>0</v>
      </c>
      <c r="CV19" s="115">
        <v>0</v>
      </c>
      <c r="CW19" s="115">
        <v>0</v>
      </c>
      <c r="CX19" s="115" t="s">
        <v>701</v>
      </c>
      <c r="CY19" s="115">
        <v>0</v>
      </c>
      <c r="CZ19" s="115">
        <v>0</v>
      </c>
      <c r="DA19" s="115">
        <v>0</v>
      </c>
      <c r="DB19" s="9"/>
      <c r="DC19" s="115">
        <v>0</v>
      </c>
      <c r="DD19" s="9"/>
      <c r="DE19" s="115" t="s">
        <v>76</v>
      </c>
      <c r="DF19" s="115">
        <v>0</v>
      </c>
      <c r="DG19" s="115">
        <v>0</v>
      </c>
      <c r="DH19" s="115">
        <v>0</v>
      </c>
      <c r="DI19" s="115">
        <v>0</v>
      </c>
      <c r="DJ19" s="115">
        <v>0</v>
      </c>
      <c r="DK19" s="115">
        <v>0</v>
      </c>
      <c r="DL19" s="115">
        <v>0</v>
      </c>
      <c r="DM19" s="115">
        <v>0</v>
      </c>
      <c r="DN19" s="115">
        <v>0</v>
      </c>
      <c r="DO19" s="115">
        <v>0</v>
      </c>
      <c r="DP19" s="115">
        <v>0</v>
      </c>
      <c r="DQ19" s="115">
        <v>0</v>
      </c>
      <c r="DR19" s="115">
        <v>0</v>
      </c>
      <c r="DS19" s="115">
        <v>0</v>
      </c>
      <c r="DT19" s="115">
        <v>0</v>
      </c>
      <c r="DU19" s="115">
        <v>0</v>
      </c>
      <c r="DV19" s="115">
        <v>0</v>
      </c>
      <c r="DW19" s="115">
        <v>0</v>
      </c>
      <c r="DX19" s="115">
        <v>0</v>
      </c>
      <c r="DY19" s="115" t="s">
        <v>752</v>
      </c>
      <c r="DZ19" s="115" t="s">
        <v>761</v>
      </c>
      <c r="EA19" s="115" t="s">
        <v>760</v>
      </c>
      <c r="EB19" s="115" t="s">
        <v>758</v>
      </c>
      <c r="EC19" s="115" t="s">
        <v>762</v>
      </c>
      <c r="ED19" s="115" t="s">
        <v>742</v>
      </c>
      <c r="EE19" s="115" t="s">
        <v>755</v>
      </c>
      <c r="EF19" s="115" t="s">
        <v>538</v>
      </c>
      <c r="EG19" s="115" t="s">
        <v>76</v>
      </c>
      <c r="EH19" s="115" t="s">
        <v>743</v>
      </c>
      <c r="EI19" s="115" t="s">
        <v>744</v>
      </c>
      <c r="EJ19" s="115" t="s">
        <v>769</v>
      </c>
      <c r="EK19" s="115" t="s">
        <v>749</v>
      </c>
      <c r="EL19" s="115" t="s">
        <v>748</v>
      </c>
      <c r="EM19" s="115">
        <v>0</v>
      </c>
      <c r="EN19" s="115">
        <v>0</v>
      </c>
      <c r="EO19" s="115">
        <v>0</v>
      </c>
      <c r="EP19" s="115" t="s">
        <v>682</v>
      </c>
      <c r="EQ19" s="114" t="s">
        <v>757</v>
      </c>
      <c r="ER19" s="115" t="s">
        <v>76</v>
      </c>
      <c r="ES19" s="115">
        <v>0</v>
      </c>
      <c r="ET19" s="115">
        <v>0</v>
      </c>
      <c r="EU19" s="115" t="s">
        <v>755</v>
      </c>
      <c r="EV19" s="115">
        <v>0</v>
      </c>
      <c r="EW19" s="115" t="s">
        <v>733</v>
      </c>
      <c r="EX19" s="115">
        <v>0</v>
      </c>
      <c r="EY19" s="115">
        <v>0</v>
      </c>
      <c r="EZ19" s="115">
        <v>0</v>
      </c>
      <c r="FA19" s="115">
        <v>0</v>
      </c>
      <c r="FB19" s="115">
        <v>0</v>
      </c>
      <c r="FC19" s="115">
        <v>0</v>
      </c>
      <c r="FD19" s="115">
        <v>0</v>
      </c>
      <c r="FE19" s="115">
        <v>0</v>
      </c>
      <c r="FF19" s="115" t="s">
        <v>905</v>
      </c>
      <c r="FG19" s="115">
        <v>0</v>
      </c>
      <c r="FH19" s="115">
        <v>0</v>
      </c>
      <c r="FI19" s="115" t="s">
        <v>756</v>
      </c>
      <c r="FJ19" s="115" t="s">
        <v>750</v>
      </c>
      <c r="FK19" s="115" t="s">
        <v>758</v>
      </c>
      <c r="FL19" s="115" t="s">
        <v>759</v>
      </c>
      <c r="FM19" s="115">
        <v>0</v>
      </c>
      <c r="FN19" s="115">
        <v>0</v>
      </c>
      <c r="FO19" s="115">
        <v>0</v>
      </c>
      <c r="FP19" s="115" t="s">
        <v>693</v>
      </c>
      <c r="FQ19" s="115" t="s">
        <v>754</v>
      </c>
      <c r="FR19" s="115" t="s">
        <v>753</v>
      </c>
      <c r="FS19" s="115">
        <v>0</v>
      </c>
      <c r="FT19" s="115" t="s">
        <v>682</v>
      </c>
      <c r="FU19" s="115" t="s">
        <v>490</v>
      </c>
      <c r="FV19" s="115">
        <v>0</v>
      </c>
      <c r="FW19" s="115" t="s">
        <v>771</v>
      </c>
      <c r="FX19" s="115" t="s">
        <v>770</v>
      </c>
      <c r="FY19" s="115" t="s">
        <v>682</v>
      </c>
      <c r="FZ19" s="115">
        <v>0</v>
      </c>
      <c r="GA19" s="115">
        <v>0</v>
      </c>
      <c r="GB19" s="115">
        <v>0</v>
      </c>
      <c r="GC19" s="115">
        <v>0</v>
      </c>
      <c r="GD19" s="115" t="s">
        <v>682</v>
      </c>
      <c r="GE19" s="115">
        <v>0</v>
      </c>
      <c r="GF19" s="115" t="s">
        <v>682</v>
      </c>
      <c r="GG19" s="115">
        <v>0</v>
      </c>
      <c r="GH19" s="115" t="s">
        <v>76</v>
      </c>
      <c r="GI19" s="115" t="s">
        <v>76</v>
      </c>
      <c r="GJ19" s="115" t="s">
        <v>76</v>
      </c>
      <c r="GK19" s="115" t="s">
        <v>76</v>
      </c>
      <c r="GL19" s="115" t="s">
        <v>76</v>
      </c>
      <c r="GM19" s="115" t="s">
        <v>76</v>
      </c>
      <c r="GN19" s="115" t="s">
        <v>76</v>
      </c>
      <c r="GO19" s="115" t="s">
        <v>76</v>
      </c>
      <c r="GP19" s="115">
        <v>0</v>
      </c>
      <c r="GQ19" s="115">
        <v>0</v>
      </c>
      <c r="GR19" s="115">
        <v>0</v>
      </c>
      <c r="GS19" s="115">
        <v>0</v>
      </c>
      <c r="GT19" s="115" t="s">
        <v>708</v>
      </c>
      <c r="GU19" s="115">
        <v>0</v>
      </c>
      <c r="GV19" s="115">
        <v>0</v>
      </c>
      <c r="GW19" s="115">
        <v>0</v>
      </c>
      <c r="GX19" s="115">
        <v>0</v>
      </c>
      <c r="GY19" s="115">
        <v>0</v>
      </c>
      <c r="GZ19" s="115">
        <v>0</v>
      </c>
      <c r="HA19" s="115">
        <v>0</v>
      </c>
      <c r="HB19" s="115">
        <v>0</v>
      </c>
      <c r="HC19" s="115">
        <v>0</v>
      </c>
    </row>
    <row r="20" spans="1:211" s="171" customFormat="1" ht="25.5" x14ac:dyDescent="0.2">
      <c r="A20" s="172" t="s">
        <v>34</v>
      </c>
      <c r="B20" s="169"/>
      <c r="C20" s="168"/>
      <c r="D20" s="174" t="s">
        <v>76</v>
      </c>
      <c r="E20" s="174">
        <v>1</v>
      </c>
      <c r="F20" s="174" t="s">
        <v>76</v>
      </c>
      <c r="G20" s="174" t="s">
        <v>76</v>
      </c>
      <c r="H20" s="174" t="s">
        <v>76</v>
      </c>
      <c r="I20" s="174" t="s">
        <v>76</v>
      </c>
      <c r="J20" s="174" t="s">
        <v>76</v>
      </c>
      <c r="K20" s="174" t="s">
        <v>76</v>
      </c>
      <c r="L20" s="174" t="s">
        <v>76</v>
      </c>
      <c r="M20" s="174" t="s">
        <v>76</v>
      </c>
      <c r="N20" s="174" t="s">
        <v>76</v>
      </c>
      <c r="O20" s="174" t="s">
        <v>76</v>
      </c>
      <c r="P20" s="174" t="s">
        <v>76</v>
      </c>
      <c r="Q20" s="174" t="s">
        <v>76</v>
      </c>
      <c r="R20" s="174" t="s">
        <v>76</v>
      </c>
      <c r="S20" s="174" t="s">
        <v>76</v>
      </c>
      <c r="T20" s="174" t="s">
        <v>76</v>
      </c>
      <c r="U20" s="174" t="s">
        <v>76</v>
      </c>
      <c r="V20" s="174" t="s">
        <v>76</v>
      </c>
      <c r="W20" s="174" t="s">
        <v>76</v>
      </c>
      <c r="X20" s="174" t="s">
        <v>76</v>
      </c>
      <c r="Y20" s="174" t="s">
        <v>76</v>
      </c>
      <c r="Z20" s="174" t="s">
        <v>76</v>
      </c>
      <c r="AA20" s="174" t="s">
        <v>76</v>
      </c>
      <c r="AB20" s="174" t="s">
        <v>76</v>
      </c>
      <c r="AC20" s="174">
        <v>1</v>
      </c>
      <c r="AD20" s="174" t="s">
        <v>76</v>
      </c>
      <c r="AE20" s="174" t="s">
        <v>76</v>
      </c>
      <c r="AF20" s="174" t="s">
        <v>76</v>
      </c>
      <c r="AG20" s="174" t="s">
        <v>76</v>
      </c>
      <c r="AH20" s="174" t="s">
        <v>76</v>
      </c>
      <c r="AI20" s="174" t="s">
        <v>76</v>
      </c>
      <c r="AJ20" s="174" t="s">
        <v>76</v>
      </c>
      <c r="AK20" s="174" t="s">
        <v>76</v>
      </c>
      <c r="AL20" s="174" t="s">
        <v>76</v>
      </c>
      <c r="AM20" s="174" t="s">
        <v>76</v>
      </c>
      <c r="AN20" s="174" t="s">
        <v>76</v>
      </c>
      <c r="AO20" s="174" t="s">
        <v>76</v>
      </c>
      <c r="AP20" s="174" t="s">
        <v>76</v>
      </c>
      <c r="AQ20" s="174" t="s">
        <v>76</v>
      </c>
      <c r="AR20" s="174" t="s">
        <v>76</v>
      </c>
      <c r="AS20" s="174" t="s">
        <v>76</v>
      </c>
      <c r="AT20" s="174" t="s">
        <v>76</v>
      </c>
      <c r="AU20" s="174" t="s">
        <v>76</v>
      </c>
      <c r="AV20" s="174" t="s">
        <v>76</v>
      </c>
      <c r="AW20" s="174" t="s">
        <v>76</v>
      </c>
      <c r="AX20" s="174" t="s">
        <v>76</v>
      </c>
      <c r="AY20" s="174" t="s">
        <v>76</v>
      </c>
      <c r="AZ20" s="174">
        <v>256</v>
      </c>
      <c r="BA20" s="174" t="s">
        <v>76</v>
      </c>
      <c r="BB20" s="174" t="s">
        <v>76</v>
      </c>
      <c r="BC20" s="174" t="s">
        <v>76</v>
      </c>
      <c r="BD20" s="174" t="s">
        <v>76</v>
      </c>
      <c r="BE20" s="174" t="s">
        <v>76</v>
      </c>
      <c r="BF20" s="174" t="s">
        <v>76</v>
      </c>
      <c r="BG20" s="174" t="s">
        <v>76</v>
      </c>
      <c r="BH20" s="174" t="s">
        <v>76</v>
      </c>
      <c r="BI20" s="174" t="s">
        <v>76</v>
      </c>
      <c r="BJ20" s="174" t="s">
        <v>76</v>
      </c>
      <c r="BK20" s="174" t="s">
        <v>76</v>
      </c>
      <c r="BL20" s="174" t="s">
        <v>76</v>
      </c>
      <c r="BM20" s="174" t="s">
        <v>76</v>
      </c>
      <c r="BN20" s="174" t="s">
        <v>76</v>
      </c>
      <c r="BO20" s="174" t="s">
        <v>76</v>
      </c>
      <c r="BP20" s="174" t="s">
        <v>76</v>
      </c>
      <c r="BQ20" s="174" t="s">
        <v>76</v>
      </c>
      <c r="BR20" s="174" t="s">
        <v>76</v>
      </c>
      <c r="BS20" s="174" t="s">
        <v>76</v>
      </c>
      <c r="BT20" s="174" t="s">
        <v>76</v>
      </c>
      <c r="BU20" s="174" t="s">
        <v>76</v>
      </c>
      <c r="BV20" s="174" t="s">
        <v>76</v>
      </c>
      <c r="BW20" s="174" t="s">
        <v>76</v>
      </c>
      <c r="BX20" s="174" t="s">
        <v>76</v>
      </c>
      <c r="BY20" s="174" t="s">
        <v>76</v>
      </c>
      <c r="BZ20" s="174" t="s">
        <v>76</v>
      </c>
      <c r="CA20" s="174" t="s">
        <v>76</v>
      </c>
      <c r="CB20" s="174" t="s">
        <v>76</v>
      </c>
      <c r="CC20" s="174" t="s">
        <v>76</v>
      </c>
      <c r="CD20" s="174" t="s">
        <v>76</v>
      </c>
      <c r="CE20" s="174" t="s">
        <v>76</v>
      </c>
      <c r="CF20" s="174" t="s">
        <v>76</v>
      </c>
      <c r="CG20" s="174" t="s">
        <v>76</v>
      </c>
      <c r="CH20" s="174" t="s">
        <v>76</v>
      </c>
      <c r="CI20" s="174" t="s">
        <v>76</v>
      </c>
      <c r="CJ20" s="174" t="s">
        <v>76</v>
      </c>
      <c r="CK20" s="174" t="s">
        <v>76</v>
      </c>
      <c r="CL20" s="174" t="s">
        <v>76</v>
      </c>
      <c r="CM20" s="174" t="s">
        <v>76</v>
      </c>
      <c r="CN20" s="174" t="s">
        <v>76</v>
      </c>
      <c r="CO20" s="174" t="s">
        <v>76</v>
      </c>
      <c r="CP20" s="174" t="s">
        <v>76</v>
      </c>
      <c r="CQ20" s="174" t="s">
        <v>76</v>
      </c>
      <c r="CR20" s="174" t="s">
        <v>76</v>
      </c>
      <c r="CS20" s="174" t="s">
        <v>76</v>
      </c>
      <c r="CT20" s="174" t="s">
        <v>76</v>
      </c>
      <c r="CU20" s="174" t="s">
        <v>76</v>
      </c>
      <c r="CV20" s="174" t="s">
        <v>76</v>
      </c>
      <c r="CW20" s="174" t="s">
        <v>76</v>
      </c>
      <c r="CX20" s="174" t="s">
        <v>76</v>
      </c>
      <c r="CY20" s="174">
        <v>1</v>
      </c>
      <c r="CZ20" s="174">
        <v>3</v>
      </c>
      <c r="DA20" s="174" t="s">
        <v>76</v>
      </c>
      <c r="DC20" s="174">
        <v>1</v>
      </c>
      <c r="DE20" s="174" t="s">
        <v>76</v>
      </c>
      <c r="DF20" s="174">
        <v>1</v>
      </c>
      <c r="DG20" s="174">
        <v>1</v>
      </c>
      <c r="DH20" s="174">
        <v>1</v>
      </c>
      <c r="DI20" s="174">
        <v>1</v>
      </c>
      <c r="DJ20" s="174">
        <v>1</v>
      </c>
      <c r="DK20" s="174">
        <v>1</v>
      </c>
      <c r="DL20" s="174" t="s">
        <v>76</v>
      </c>
      <c r="DM20" s="174">
        <v>1</v>
      </c>
      <c r="DN20" s="174">
        <v>1</v>
      </c>
      <c r="DO20" s="174">
        <v>1</v>
      </c>
      <c r="DP20" s="174">
        <v>1</v>
      </c>
      <c r="DQ20" s="174">
        <v>1</v>
      </c>
      <c r="DR20" s="174">
        <v>1</v>
      </c>
      <c r="DS20" s="174">
        <v>1</v>
      </c>
      <c r="DT20" s="174">
        <v>1</v>
      </c>
      <c r="DU20" s="174">
        <v>2</v>
      </c>
      <c r="DV20" s="174">
        <v>3</v>
      </c>
      <c r="DW20" s="174" t="s">
        <v>76</v>
      </c>
      <c r="DX20" s="174">
        <v>2</v>
      </c>
      <c r="DY20" s="174" t="s">
        <v>76</v>
      </c>
      <c r="DZ20" s="174" t="s">
        <v>76</v>
      </c>
      <c r="EA20" s="174" t="s">
        <v>76</v>
      </c>
      <c r="EB20" s="174" t="s">
        <v>76</v>
      </c>
      <c r="EC20" s="174" t="s">
        <v>76</v>
      </c>
      <c r="ED20" s="174" t="s">
        <v>76</v>
      </c>
      <c r="EE20" s="174" t="s">
        <v>76</v>
      </c>
      <c r="EF20" s="174" t="s">
        <v>76</v>
      </c>
      <c r="EG20" s="174" t="s">
        <v>76</v>
      </c>
      <c r="EH20" s="174" t="s">
        <v>76</v>
      </c>
      <c r="EI20" s="174" t="s">
        <v>76</v>
      </c>
      <c r="EJ20" s="174">
        <v>46</v>
      </c>
      <c r="EK20" s="174" t="s">
        <v>76</v>
      </c>
      <c r="EL20" s="174" t="s">
        <v>76</v>
      </c>
      <c r="EM20" s="174">
        <v>2</v>
      </c>
      <c r="EN20" s="174" t="s">
        <v>76</v>
      </c>
      <c r="EO20" s="174">
        <v>1</v>
      </c>
      <c r="EP20" s="174" t="s">
        <v>76</v>
      </c>
      <c r="EQ20" s="170">
        <v>42</v>
      </c>
      <c r="ER20" s="174" t="s">
        <v>76</v>
      </c>
      <c r="ES20" s="174">
        <v>256</v>
      </c>
      <c r="ET20" s="174" t="s">
        <v>76</v>
      </c>
      <c r="EU20" s="174" t="s">
        <v>76</v>
      </c>
      <c r="EV20" s="174" t="s">
        <v>76</v>
      </c>
      <c r="EW20" s="174">
        <v>11</v>
      </c>
      <c r="EX20" s="174" t="s">
        <v>76</v>
      </c>
      <c r="EY20" s="174">
        <v>1</v>
      </c>
      <c r="EZ20" s="174" t="s">
        <v>76</v>
      </c>
      <c r="FA20" s="174">
        <v>1</v>
      </c>
      <c r="FB20" s="174"/>
      <c r="FC20" s="174">
        <v>3</v>
      </c>
      <c r="FD20" s="174">
        <v>9</v>
      </c>
      <c r="FE20" s="174" t="s">
        <v>76</v>
      </c>
      <c r="FF20" s="174" t="s">
        <v>76</v>
      </c>
      <c r="FG20" s="174">
        <v>1</v>
      </c>
      <c r="FH20" s="174">
        <v>3</v>
      </c>
      <c r="FI20" s="174" t="s">
        <v>76</v>
      </c>
      <c r="FJ20" s="174" t="s">
        <v>76</v>
      </c>
      <c r="FK20" s="174" t="s">
        <v>76</v>
      </c>
      <c r="FL20" s="174" t="s">
        <v>76</v>
      </c>
      <c r="FM20" s="174" t="s">
        <v>76</v>
      </c>
      <c r="FN20" s="174" t="s">
        <v>76</v>
      </c>
      <c r="FO20" s="174" t="s">
        <v>76</v>
      </c>
      <c r="FP20" s="174" t="s">
        <v>76</v>
      </c>
      <c r="FQ20" s="174" t="s">
        <v>76</v>
      </c>
      <c r="FR20" s="174" t="s">
        <v>76</v>
      </c>
      <c r="FS20" s="174">
        <v>271</v>
      </c>
      <c r="FT20" s="174">
        <v>271</v>
      </c>
      <c r="FU20" s="174" t="s">
        <v>76</v>
      </c>
      <c r="FV20" s="174" t="s">
        <v>76</v>
      </c>
      <c r="FW20" s="174">
        <v>256</v>
      </c>
      <c r="FX20" s="174">
        <v>256</v>
      </c>
      <c r="FY20" s="174" t="s">
        <v>76</v>
      </c>
      <c r="FZ20" s="174">
        <v>256</v>
      </c>
      <c r="GA20" s="174" t="s">
        <v>76</v>
      </c>
      <c r="GB20" s="174" t="s">
        <v>76</v>
      </c>
      <c r="GC20" s="174" t="s">
        <v>76</v>
      </c>
      <c r="GD20" s="174" t="s">
        <v>76</v>
      </c>
      <c r="GE20" s="174">
        <v>8</v>
      </c>
      <c r="GF20" s="174" t="s">
        <v>76</v>
      </c>
      <c r="GG20" s="174">
        <v>5</v>
      </c>
      <c r="GH20" s="174" t="s">
        <v>76</v>
      </c>
      <c r="GI20" s="174" t="s">
        <v>76</v>
      </c>
      <c r="GJ20" s="174" t="s">
        <v>76</v>
      </c>
      <c r="GK20" s="174" t="s">
        <v>76</v>
      </c>
      <c r="GL20" s="174" t="s">
        <v>76</v>
      </c>
      <c r="GM20" s="174" t="s">
        <v>76</v>
      </c>
      <c r="GN20" s="174" t="s">
        <v>76</v>
      </c>
      <c r="GO20" s="174" t="s">
        <v>76</v>
      </c>
      <c r="GP20" s="174" t="s">
        <v>76</v>
      </c>
      <c r="GQ20" s="174" t="s">
        <v>76</v>
      </c>
      <c r="GR20" s="174" t="s">
        <v>76</v>
      </c>
      <c r="GS20" s="174" t="s">
        <v>76</v>
      </c>
      <c r="GT20" s="174" t="s">
        <v>76</v>
      </c>
      <c r="GU20" s="174" t="s">
        <v>76</v>
      </c>
      <c r="GV20" s="174" t="s">
        <v>76</v>
      </c>
      <c r="GW20" s="174">
        <v>1</v>
      </c>
      <c r="GX20" s="174">
        <v>1</v>
      </c>
      <c r="GY20" s="174">
        <v>1</v>
      </c>
      <c r="GZ20" s="174">
        <v>1</v>
      </c>
      <c r="HA20" s="174">
        <v>2</v>
      </c>
      <c r="HB20" s="174">
        <v>1</v>
      </c>
      <c r="HC20" s="174" t="s">
        <v>76</v>
      </c>
    </row>
    <row r="21" spans="1:211" s="9" customFormat="1" ht="25.5" x14ac:dyDescent="0.2">
      <c r="A21" s="19" t="s">
        <v>46</v>
      </c>
      <c r="B21" s="149"/>
      <c r="C21" s="37"/>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C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row>
    <row r="22" spans="1:211" s="9" customFormat="1" ht="51" x14ac:dyDescent="0.2">
      <c r="A22" s="35" t="s">
        <v>58</v>
      </c>
      <c r="B22" s="151"/>
      <c r="C22" s="14"/>
      <c r="D22" s="116" t="s">
        <v>653</v>
      </c>
      <c r="E22" s="116" t="s">
        <v>653</v>
      </c>
      <c r="F22" s="116" t="s">
        <v>653</v>
      </c>
      <c r="G22" s="116" t="s">
        <v>894</v>
      </c>
      <c r="H22" s="116" t="s">
        <v>657</v>
      </c>
      <c r="I22" s="116" t="s">
        <v>658</v>
      </c>
      <c r="J22" s="116" t="s">
        <v>371</v>
      </c>
      <c r="K22" s="116" t="s">
        <v>332</v>
      </c>
      <c r="L22" s="116" t="s">
        <v>333</v>
      </c>
      <c r="M22" s="116" t="s">
        <v>334</v>
      </c>
      <c r="N22" s="116" t="s">
        <v>335</v>
      </c>
      <c r="O22" s="116" t="s">
        <v>659</v>
      </c>
      <c r="P22" s="116" t="s">
        <v>665</v>
      </c>
      <c r="Q22" s="116" t="s">
        <v>346</v>
      </c>
      <c r="R22" s="116" t="s">
        <v>339</v>
      </c>
      <c r="S22" s="116" t="s">
        <v>340</v>
      </c>
      <c r="T22" s="116" t="s">
        <v>342</v>
      </c>
      <c r="U22" s="116" t="s">
        <v>345</v>
      </c>
      <c r="V22" s="116" t="s">
        <v>344</v>
      </c>
      <c r="W22" s="116" t="s">
        <v>338</v>
      </c>
      <c r="X22" s="116" t="s">
        <v>336</v>
      </c>
      <c r="Y22" s="116" t="s">
        <v>337</v>
      </c>
      <c r="Z22" s="116" t="s">
        <v>347</v>
      </c>
      <c r="AA22" s="116" t="s">
        <v>1098</v>
      </c>
      <c r="AB22" s="116" t="s">
        <v>1099</v>
      </c>
      <c r="AC22" s="116" t="s">
        <v>329</v>
      </c>
      <c r="AD22" s="116" t="s">
        <v>667</v>
      </c>
      <c r="AE22" s="116" t="s">
        <v>670</v>
      </c>
      <c r="AF22" s="116" t="s">
        <v>671</v>
      </c>
      <c r="AG22" s="116" t="s">
        <v>672</v>
      </c>
      <c r="AH22" s="116" t="s">
        <v>885</v>
      </c>
      <c r="AI22" s="116" t="s">
        <v>447</v>
      </c>
      <c r="AJ22" s="116" t="s">
        <v>666</v>
      </c>
      <c r="AK22" s="116" t="s">
        <v>350</v>
      </c>
      <c r="AL22" s="116" t="s">
        <v>351</v>
      </c>
      <c r="AM22" s="116" t="s">
        <v>688</v>
      </c>
      <c r="AN22" s="116" t="s">
        <v>340</v>
      </c>
      <c r="AO22" s="116" t="s">
        <v>342</v>
      </c>
      <c r="AP22" s="116" t="s">
        <v>345</v>
      </c>
      <c r="AQ22" s="116" t="s">
        <v>344</v>
      </c>
      <c r="AR22" s="116" t="s">
        <v>353</v>
      </c>
      <c r="AS22" s="116" t="s">
        <v>337</v>
      </c>
      <c r="AT22" s="116" t="s">
        <v>686</v>
      </c>
      <c r="AU22" s="116" t="s">
        <v>357</v>
      </c>
      <c r="AV22" s="116" t="s">
        <v>709</v>
      </c>
      <c r="AW22" s="116" t="s">
        <v>710</v>
      </c>
      <c r="AX22" s="116" t="s">
        <v>1108</v>
      </c>
      <c r="AY22" s="116" t="s">
        <v>421</v>
      </c>
      <c r="AZ22" s="116" t="s">
        <v>306</v>
      </c>
      <c r="BA22" s="116" t="s">
        <v>398</v>
      </c>
      <c r="BB22" s="116" t="s">
        <v>400</v>
      </c>
      <c r="BC22" s="116" t="s">
        <v>402</v>
      </c>
      <c r="BD22" s="116" t="s">
        <v>403</v>
      </c>
      <c r="BE22" s="116" t="s">
        <v>406</v>
      </c>
      <c r="BF22" s="116" t="s">
        <v>408</v>
      </c>
      <c r="BG22" s="116" t="s">
        <v>717</v>
      </c>
      <c r="BH22" s="116" t="s">
        <v>396</v>
      </c>
      <c r="BI22" s="116" t="s">
        <v>245</v>
      </c>
      <c r="BJ22" s="116" t="s">
        <v>250</v>
      </c>
      <c r="BK22" s="116" t="s">
        <v>255</v>
      </c>
      <c r="BL22" s="116" t="s">
        <v>256</v>
      </c>
      <c r="BM22" s="116" t="s">
        <v>257</v>
      </c>
      <c r="BN22" s="116" t="s">
        <v>243</v>
      </c>
      <c r="BO22" s="116" t="s">
        <v>252</v>
      </c>
      <c r="BP22" s="116" t="s">
        <v>884</v>
      </c>
      <c r="BQ22" s="116" t="s">
        <v>253</v>
      </c>
      <c r="BR22" s="116" t="s">
        <v>254</v>
      </c>
      <c r="BS22" s="116" t="s">
        <v>650</v>
      </c>
      <c r="BT22" s="116" t="s">
        <v>259</v>
      </c>
      <c r="BU22" s="116" t="s">
        <v>258</v>
      </c>
      <c r="BV22" s="116" t="s">
        <v>260</v>
      </c>
      <c r="BW22" s="116" t="s">
        <v>261</v>
      </c>
      <c r="BX22" s="116" t="s">
        <v>262</v>
      </c>
      <c r="BY22" s="116" t="s">
        <v>244</v>
      </c>
      <c r="BZ22" s="116" t="s">
        <v>1085</v>
      </c>
      <c r="CA22" s="116" t="s">
        <v>1093</v>
      </c>
      <c r="CB22" s="116" t="s">
        <v>1094</v>
      </c>
      <c r="CC22" s="116" t="s">
        <v>1095</v>
      </c>
      <c r="CD22" s="116" t="s">
        <v>1096</v>
      </c>
      <c r="CE22" s="116" t="s">
        <v>1097</v>
      </c>
      <c r="CF22" s="116" t="s">
        <v>728</v>
      </c>
      <c r="CG22" s="116" t="s">
        <v>246</v>
      </c>
      <c r="CH22" s="116" t="s">
        <v>638</v>
      </c>
      <c r="CI22" s="116" t="s">
        <v>249</v>
      </c>
      <c r="CJ22" s="116" t="s">
        <v>251</v>
      </c>
      <c r="CK22" s="116" t="s">
        <v>311</v>
      </c>
      <c r="CL22" s="116" t="s">
        <v>313</v>
      </c>
      <c r="CM22" s="116" t="s">
        <v>315</v>
      </c>
      <c r="CN22" s="116" t="s">
        <v>317</v>
      </c>
      <c r="CO22" s="116" t="s">
        <v>319</v>
      </c>
      <c r="CP22" s="116" t="s">
        <v>321</v>
      </c>
      <c r="CQ22" s="116" t="s">
        <v>248</v>
      </c>
      <c r="CR22" s="116" t="s">
        <v>247</v>
      </c>
      <c r="CS22" s="116" t="s">
        <v>633</v>
      </c>
      <c r="CT22" s="116" t="s">
        <v>727</v>
      </c>
      <c r="CU22" s="116" t="s">
        <v>527</v>
      </c>
      <c r="CV22" s="116" t="s">
        <v>529</v>
      </c>
      <c r="CW22" s="116" t="s">
        <v>532</v>
      </c>
      <c r="CX22" s="116" t="s">
        <v>613</v>
      </c>
      <c r="CY22" s="116" t="s">
        <v>1104</v>
      </c>
      <c r="CZ22" s="116" t="s">
        <v>614</v>
      </c>
      <c r="DA22" s="116" t="s">
        <v>615</v>
      </c>
      <c r="DB22" s="18"/>
      <c r="DC22" s="116" t="s">
        <v>525</v>
      </c>
      <c r="DD22" s="18"/>
      <c r="DE22" s="116" t="s">
        <v>493</v>
      </c>
      <c r="DF22" s="116" t="s">
        <v>534</v>
      </c>
      <c r="DG22" s="116" t="s">
        <v>439</v>
      </c>
      <c r="DH22" s="116" t="s">
        <v>440</v>
      </c>
      <c r="DI22" s="116" t="s">
        <v>441</v>
      </c>
      <c r="DJ22" s="116" t="s">
        <v>442</v>
      </c>
      <c r="DK22" s="116" t="s">
        <v>443</v>
      </c>
      <c r="DL22" s="116" t="s">
        <v>536</v>
      </c>
      <c r="DM22" s="116" t="s">
        <v>444</v>
      </c>
      <c r="DN22" s="116" t="s">
        <v>160</v>
      </c>
      <c r="DO22" s="116" t="s">
        <v>160</v>
      </c>
      <c r="DP22" s="116" t="s">
        <v>427</v>
      </c>
      <c r="DQ22" s="116" t="s">
        <v>430</v>
      </c>
      <c r="DR22" s="116" t="s">
        <v>432</v>
      </c>
      <c r="DS22" s="116" t="s">
        <v>160</v>
      </c>
      <c r="DT22" s="116" t="s">
        <v>886</v>
      </c>
      <c r="DU22" s="116" t="s">
        <v>436</v>
      </c>
      <c r="DV22" s="116" t="s">
        <v>423</v>
      </c>
      <c r="DW22" s="116" t="s">
        <v>422</v>
      </c>
      <c r="DX22" s="116" t="s">
        <v>127</v>
      </c>
      <c r="DY22" s="116" t="s">
        <v>446</v>
      </c>
      <c r="DZ22" s="116" t="s">
        <v>626</v>
      </c>
      <c r="EA22" s="116" t="s">
        <v>622</v>
      </c>
      <c r="EB22" s="116" t="s">
        <v>143</v>
      </c>
      <c r="EC22" s="116" t="s">
        <v>145</v>
      </c>
      <c r="ED22" s="116" t="s">
        <v>627</v>
      </c>
      <c r="EE22" s="116" t="s">
        <v>1107</v>
      </c>
      <c r="EF22" s="116" t="s">
        <v>621</v>
      </c>
      <c r="EG22" s="116" t="s">
        <v>458</v>
      </c>
      <c r="EH22" s="116" t="s">
        <v>147</v>
      </c>
      <c r="EI22" s="116" t="s">
        <v>629</v>
      </c>
      <c r="EJ22" s="116" t="s">
        <v>607</v>
      </c>
      <c r="EK22" s="116" t="s">
        <v>460</v>
      </c>
      <c r="EL22" s="116" t="s">
        <v>150</v>
      </c>
      <c r="EM22" s="116" t="s">
        <v>608</v>
      </c>
      <c r="EN22" s="116" t="s">
        <v>150</v>
      </c>
      <c r="EO22" s="116" t="s">
        <v>150</v>
      </c>
      <c r="EP22" s="116" t="s">
        <v>637</v>
      </c>
      <c r="EQ22" s="116" t="s">
        <v>155</v>
      </c>
      <c r="ER22" s="116" t="s">
        <v>1100</v>
      </c>
      <c r="ES22" s="116" t="s">
        <v>302</v>
      </c>
      <c r="ET22" s="116" t="s">
        <v>154</v>
      </c>
      <c r="EU22" s="116" t="s">
        <v>591</v>
      </c>
      <c r="EV22" s="116" t="s">
        <v>153</v>
      </c>
      <c r="EW22" s="116" t="s">
        <v>155</v>
      </c>
      <c r="EX22" s="116" t="s">
        <v>592</v>
      </c>
      <c r="EY22" s="116" t="s">
        <v>595</v>
      </c>
      <c r="EZ22" s="116" t="s">
        <v>596</v>
      </c>
      <c r="FA22" s="116" t="s">
        <v>597</v>
      </c>
      <c r="FB22" s="116" t="s">
        <v>563</v>
      </c>
      <c r="FC22" s="116" t="s">
        <v>601</v>
      </c>
      <c r="FD22" s="116" t="s">
        <v>606</v>
      </c>
      <c r="FE22" s="116" t="s">
        <v>901</v>
      </c>
      <c r="FF22" s="116" t="s">
        <v>906</v>
      </c>
      <c r="FG22" s="116" t="s">
        <v>129</v>
      </c>
      <c r="FH22" s="116" t="s">
        <v>149</v>
      </c>
      <c r="FI22" s="116" t="s">
        <v>1103</v>
      </c>
      <c r="FJ22" s="116" t="s">
        <v>569</v>
      </c>
      <c r="FK22" s="116" t="s">
        <v>1105</v>
      </c>
      <c r="FL22" s="116" t="s">
        <v>1106</v>
      </c>
      <c r="FM22" s="116" t="s">
        <v>697</v>
      </c>
      <c r="FN22" s="116" t="s">
        <v>713</v>
      </c>
      <c r="FO22" s="116" t="s">
        <v>1101</v>
      </c>
      <c r="FP22" s="116" t="s">
        <v>585</v>
      </c>
      <c r="FQ22" s="116" t="s">
        <v>584</v>
      </c>
      <c r="FR22" s="116" t="s">
        <v>577</v>
      </c>
      <c r="FS22" s="116" t="s">
        <v>586</v>
      </c>
      <c r="FT22" s="116" t="s">
        <v>1102</v>
      </c>
      <c r="FU22" s="116" t="s">
        <v>588</v>
      </c>
      <c r="FV22" s="116" t="s">
        <v>284</v>
      </c>
      <c r="FW22" s="116" t="s">
        <v>425</v>
      </c>
      <c r="FX22" s="116" t="s">
        <v>304</v>
      </c>
      <c r="FY22" s="116" t="s">
        <v>303</v>
      </c>
      <c r="FZ22" s="116" t="s">
        <v>308</v>
      </c>
      <c r="GA22" s="116" t="s">
        <v>291</v>
      </c>
      <c r="GB22" s="116" t="s">
        <v>292</v>
      </c>
      <c r="GC22" s="116" t="s">
        <v>293</v>
      </c>
      <c r="GD22" s="116" t="s">
        <v>278</v>
      </c>
      <c r="GE22" s="116" t="s">
        <v>279</v>
      </c>
      <c r="GF22" s="116" t="s">
        <v>280</v>
      </c>
      <c r="GG22" s="116" t="s">
        <v>281</v>
      </c>
      <c r="GH22" s="116" t="s">
        <v>1086</v>
      </c>
      <c r="GI22" s="116" t="s">
        <v>1088</v>
      </c>
      <c r="GJ22" s="116" t="s">
        <v>1087</v>
      </c>
      <c r="GK22" s="116" t="s">
        <v>1091</v>
      </c>
      <c r="GL22" s="116" t="s">
        <v>1089</v>
      </c>
      <c r="GM22" s="116" t="s">
        <v>1091</v>
      </c>
      <c r="GN22" s="116" t="s">
        <v>1092</v>
      </c>
      <c r="GO22" s="116" t="s">
        <v>1090</v>
      </c>
      <c r="GP22" s="116" t="s">
        <v>121</v>
      </c>
      <c r="GQ22" s="116" t="s">
        <v>124</v>
      </c>
      <c r="GR22" s="116" t="s">
        <v>122</v>
      </c>
      <c r="GS22" s="114" t="s">
        <v>716</v>
      </c>
      <c r="GT22" s="116" t="s">
        <v>181</v>
      </c>
      <c r="GU22" s="116" t="s">
        <v>712</v>
      </c>
      <c r="GV22" s="116" t="s">
        <v>1079</v>
      </c>
      <c r="GW22" s="116" t="s">
        <v>1080</v>
      </c>
      <c r="GX22" s="116" t="s">
        <v>1081</v>
      </c>
      <c r="GY22" s="116" t="s">
        <v>1082</v>
      </c>
      <c r="GZ22" s="116" t="s">
        <v>631</v>
      </c>
      <c r="HA22" s="116" t="s">
        <v>1083</v>
      </c>
      <c r="HB22" s="116" t="s">
        <v>1084</v>
      </c>
      <c r="HC22" s="116" t="s">
        <v>358</v>
      </c>
    </row>
    <row r="23" spans="1:211" s="9" customFormat="1" ht="25.5" x14ac:dyDescent="0.2">
      <c r="A23" s="20" t="s">
        <v>25</v>
      </c>
      <c r="B23" s="152" t="s">
        <v>4</v>
      </c>
      <c r="C23" s="15"/>
      <c r="D23" s="117">
        <v>10761</v>
      </c>
      <c r="E23" s="117">
        <v>1</v>
      </c>
      <c r="F23" s="117">
        <v>39</v>
      </c>
      <c r="G23" s="117">
        <v>2783</v>
      </c>
      <c r="H23" s="117">
        <v>10062</v>
      </c>
      <c r="I23" s="117">
        <v>5663</v>
      </c>
      <c r="J23" s="117">
        <v>1</v>
      </c>
      <c r="K23" s="117">
        <v>105</v>
      </c>
      <c r="L23" s="117">
        <v>933</v>
      </c>
      <c r="M23" s="117">
        <v>225</v>
      </c>
      <c r="N23" s="117">
        <v>294</v>
      </c>
      <c r="O23" s="117">
        <v>366</v>
      </c>
      <c r="P23" s="117">
        <v>339</v>
      </c>
      <c r="Q23" s="117">
        <v>3481</v>
      </c>
      <c r="R23" s="117">
        <v>3561</v>
      </c>
      <c r="S23" s="117">
        <v>2113</v>
      </c>
      <c r="T23" s="117">
        <v>482</v>
      </c>
      <c r="U23" s="126">
        <v>2</v>
      </c>
      <c r="V23" s="126">
        <v>7</v>
      </c>
      <c r="W23" s="117">
        <v>78</v>
      </c>
      <c r="X23" s="117">
        <v>537</v>
      </c>
      <c r="Y23" s="126">
        <v>4</v>
      </c>
      <c r="Z23" s="126">
        <v>4</v>
      </c>
      <c r="AA23" s="117">
        <v>0</v>
      </c>
      <c r="AB23" s="117">
        <v>0</v>
      </c>
      <c r="AC23" s="117">
        <v>12</v>
      </c>
      <c r="AD23" s="117">
        <v>1</v>
      </c>
      <c r="AE23" s="117">
        <v>1</v>
      </c>
      <c r="AF23" s="117">
        <v>1</v>
      </c>
      <c r="AG23" s="126">
        <v>1</v>
      </c>
      <c r="AH23" s="117">
        <v>4000</v>
      </c>
      <c r="AI23" s="126" t="s">
        <v>448</v>
      </c>
      <c r="AJ23" s="90">
        <v>17</v>
      </c>
      <c r="AK23" s="117">
        <v>639</v>
      </c>
      <c r="AL23" s="117">
        <v>763</v>
      </c>
      <c r="AM23" s="117">
        <v>31</v>
      </c>
      <c r="AN23" s="117">
        <v>187</v>
      </c>
      <c r="AO23" s="117">
        <v>16</v>
      </c>
      <c r="AP23" s="126">
        <v>1</v>
      </c>
      <c r="AQ23" s="126">
        <v>0</v>
      </c>
      <c r="AR23" s="117">
        <v>10</v>
      </c>
      <c r="AS23" s="126">
        <v>1</v>
      </c>
      <c r="AT23" s="126">
        <v>1</v>
      </c>
      <c r="AU23" s="117">
        <v>2000</v>
      </c>
      <c r="AV23" s="117">
        <v>35</v>
      </c>
      <c r="AW23" s="117">
        <v>9</v>
      </c>
      <c r="AX23" s="126">
        <v>199</v>
      </c>
      <c r="AY23" s="126">
        <v>25</v>
      </c>
      <c r="AZ23" s="117">
        <v>0</v>
      </c>
      <c r="BA23" s="117">
        <v>589</v>
      </c>
      <c r="BB23" s="117">
        <v>165</v>
      </c>
      <c r="BC23" s="117">
        <v>29</v>
      </c>
      <c r="BD23" s="126">
        <v>628</v>
      </c>
      <c r="BE23" s="126">
        <v>0</v>
      </c>
      <c r="BF23" s="126">
        <v>1</v>
      </c>
      <c r="BG23" s="117">
        <v>18</v>
      </c>
      <c r="BH23" s="126">
        <v>2</v>
      </c>
      <c r="BI23" s="117">
        <v>15357</v>
      </c>
      <c r="BJ23" s="117">
        <v>5160</v>
      </c>
      <c r="BK23" s="117">
        <v>524</v>
      </c>
      <c r="BL23" s="117">
        <v>400</v>
      </c>
      <c r="BM23" s="117">
        <v>63811</v>
      </c>
      <c r="BN23" s="117">
        <v>0</v>
      </c>
      <c r="BO23" s="117">
        <v>0</v>
      </c>
      <c r="BP23" s="117">
        <v>0</v>
      </c>
      <c r="BQ23" s="117">
        <v>0</v>
      </c>
      <c r="BR23" s="89">
        <v>11</v>
      </c>
      <c r="BS23" s="117" t="s">
        <v>76</v>
      </c>
      <c r="BT23" s="117" t="s">
        <v>76</v>
      </c>
      <c r="BU23" s="117" t="s">
        <v>76</v>
      </c>
      <c r="BV23" s="117" t="s">
        <v>76</v>
      </c>
      <c r="BW23" s="117">
        <v>0</v>
      </c>
      <c r="BX23" s="117" t="s">
        <v>76</v>
      </c>
      <c r="BY23" s="117">
        <v>1</v>
      </c>
      <c r="BZ23" s="117">
        <v>0</v>
      </c>
      <c r="CA23" s="117">
        <v>0</v>
      </c>
      <c r="CB23" s="117">
        <v>0</v>
      </c>
      <c r="CC23" s="117">
        <v>0</v>
      </c>
      <c r="CD23" s="117">
        <v>1</v>
      </c>
      <c r="CE23" s="117">
        <v>0</v>
      </c>
      <c r="CF23" s="117">
        <v>0</v>
      </c>
      <c r="CG23" s="117">
        <v>21618</v>
      </c>
      <c r="CH23" s="117">
        <v>0</v>
      </c>
      <c r="CI23" s="117">
        <v>4</v>
      </c>
      <c r="CJ23" s="117">
        <v>31</v>
      </c>
      <c r="CK23" s="117">
        <v>57608</v>
      </c>
      <c r="CL23" s="117">
        <v>30910</v>
      </c>
      <c r="CM23" s="117">
        <v>29</v>
      </c>
      <c r="CN23" s="117">
        <v>12332</v>
      </c>
      <c r="CO23" s="117">
        <v>2519</v>
      </c>
      <c r="CP23" s="117">
        <v>0</v>
      </c>
      <c r="CQ23" s="117">
        <v>37441</v>
      </c>
      <c r="CR23" s="117">
        <v>18495</v>
      </c>
      <c r="CS23" s="117">
        <v>0</v>
      </c>
      <c r="CT23" s="117">
        <v>0</v>
      </c>
      <c r="CU23" s="117">
        <v>3</v>
      </c>
      <c r="CV23" s="117">
        <v>2</v>
      </c>
      <c r="CW23" s="117">
        <v>2</v>
      </c>
      <c r="CX23" s="117">
        <v>82</v>
      </c>
      <c r="CY23" s="117">
        <v>82</v>
      </c>
      <c r="CZ23" s="117">
        <v>3</v>
      </c>
      <c r="DA23" s="117">
        <v>1</v>
      </c>
      <c r="DB23" s="153"/>
      <c r="DC23" s="117">
        <v>1</v>
      </c>
      <c r="DD23" s="153"/>
      <c r="DE23" s="126">
        <v>1</v>
      </c>
      <c r="DF23" s="126">
        <v>1</v>
      </c>
      <c r="DG23" s="117">
        <v>1</v>
      </c>
      <c r="DH23" s="117">
        <v>1</v>
      </c>
      <c r="DI23" s="117">
        <v>1</v>
      </c>
      <c r="DJ23" s="117">
        <v>1</v>
      </c>
      <c r="DK23" s="117">
        <v>1</v>
      </c>
      <c r="DL23" s="126">
        <v>1</v>
      </c>
      <c r="DM23" s="117">
        <v>1</v>
      </c>
      <c r="DN23" s="117">
        <v>4</v>
      </c>
      <c r="DO23" s="117">
        <v>4</v>
      </c>
      <c r="DP23" s="117">
        <v>1</v>
      </c>
      <c r="DQ23" s="117">
        <v>1</v>
      </c>
      <c r="DR23" s="117">
        <v>1</v>
      </c>
      <c r="DS23" s="117">
        <v>4</v>
      </c>
      <c r="DT23" s="117">
        <v>1</v>
      </c>
      <c r="DU23" s="117">
        <v>1</v>
      </c>
      <c r="DV23" s="117">
        <v>1</v>
      </c>
      <c r="DW23" s="117">
        <v>1</v>
      </c>
      <c r="DX23" s="117">
        <v>0</v>
      </c>
      <c r="DY23" s="117">
        <v>168</v>
      </c>
      <c r="DZ23" s="117">
        <v>2105</v>
      </c>
      <c r="EA23" s="117">
        <v>8654</v>
      </c>
      <c r="EB23" s="117">
        <v>6883</v>
      </c>
      <c r="EC23" s="126">
        <v>2035</v>
      </c>
      <c r="ED23" s="117">
        <v>92</v>
      </c>
      <c r="EE23" s="126">
        <v>2</v>
      </c>
      <c r="EF23" s="117">
        <v>7</v>
      </c>
      <c r="EG23" s="126">
        <v>1</v>
      </c>
      <c r="EH23" s="126">
        <v>10095</v>
      </c>
      <c r="EI23" s="117">
        <v>453</v>
      </c>
      <c r="EJ23" s="117">
        <v>0</v>
      </c>
      <c r="EK23" s="126">
        <v>863</v>
      </c>
      <c r="EL23" s="117">
        <v>780</v>
      </c>
      <c r="EM23" s="126">
        <v>56</v>
      </c>
      <c r="EN23" s="126">
        <v>411</v>
      </c>
      <c r="EO23" s="117">
        <v>183</v>
      </c>
      <c r="EP23" s="117">
        <v>14</v>
      </c>
      <c r="EQ23" s="117">
        <v>8</v>
      </c>
      <c r="ER23" s="126">
        <v>1</v>
      </c>
      <c r="ES23" s="117">
        <v>1</v>
      </c>
      <c r="ET23" s="117">
        <v>1</v>
      </c>
      <c r="EU23" s="117">
        <v>0</v>
      </c>
      <c r="EV23" s="117">
        <v>0</v>
      </c>
      <c r="EW23" s="126">
        <v>0</v>
      </c>
      <c r="EX23" s="126">
        <v>0</v>
      </c>
      <c r="EY23" s="126">
        <v>0</v>
      </c>
      <c r="EZ23" s="126">
        <v>0</v>
      </c>
      <c r="FA23" s="126">
        <v>0</v>
      </c>
      <c r="FB23" s="126">
        <v>0</v>
      </c>
      <c r="FC23" s="126">
        <v>0</v>
      </c>
      <c r="FD23" s="126">
        <v>0</v>
      </c>
      <c r="FE23" s="117">
        <v>0</v>
      </c>
      <c r="FF23" s="117">
        <v>41</v>
      </c>
      <c r="FG23" s="117">
        <v>55</v>
      </c>
      <c r="FH23" s="117">
        <v>157</v>
      </c>
      <c r="FI23" s="117">
        <v>47</v>
      </c>
      <c r="FJ23" s="126">
        <v>175</v>
      </c>
      <c r="FK23" s="117">
        <v>661</v>
      </c>
      <c r="FL23" s="117">
        <v>194</v>
      </c>
      <c r="FM23" s="117">
        <v>0</v>
      </c>
      <c r="FN23" s="117">
        <v>0</v>
      </c>
      <c r="FO23" s="117">
        <v>0</v>
      </c>
      <c r="FP23" s="117">
        <v>1</v>
      </c>
      <c r="FQ23" s="117">
        <v>1</v>
      </c>
      <c r="FR23" s="117">
        <v>1</v>
      </c>
      <c r="FS23" s="117">
        <v>0</v>
      </c>
      <c r="FT23" s="126">
        <v>0</v>
      </c>
      <c r="FU23" s="117">
        <v>267</v>
      </c>
      <c r="FV23" s="117">
        <v>0</v>
      </c>
      <c r="FW23" s="117">
        <v>4</v>
      </c>
      <c r="FX23" s="117">
        <v>0</v>
      </c>
      <c r="FY23" s="117">
        <v>0</v>
      </c>
      <c r="FZ23" s="117">
        <v>0</v>
      </c>
      <c r="GA23" s="117">
        <v>1</v>
      </c>
      <c r="GB23" s="117">
        <v>1</v>
      </c>
      <c r="GC23" s="117">
        <v>1</v>
      </c>
      <c r="GD23" s="117">
        <v>0</v>
      </c>
      <c r="GE23" s="117">
        <v>0</v>
      </c>
      <c r="GF23" s="117">
        <v>0</v>
      </c>
      <c r="GG23" s="117">
        <v>0</v>
      </c>
      <c r="GH23" s="117">
        <v>15</v>
      </c>
      <c r="GI23" s="117">
        <v>2</v>
      </c>
      <c r="GJ23" s="117">
        <v>13</v>
      </c>
      <c r="GK23" s="117">
        <v>0</v>
      </c>
      <c r="GL23" s="117">
        <v>0</v>
      </c>
      <c r="GM23" s="117">
        <v>0</v>
      </c>
      <c r="GN23" s="117">
        <v>4</v>
      </c>
      <c r="GO23" s="117">
        <v>1</v>
      </c>
      <c r="GP23" s="117">
        <v>53</v>
      </c>
      <c r="GQ23" s="117">
        <v>0</v>
      </c>
      <c r="GR23" s="117">
        <v>142</v>
      </c>
      <c r="GS23" s="117">
        <v>0</v>
      </c>
      <c r="GT23" s="117">
        <v>26</v>
      </c>
      <c r="GU23" s="117">
        <v>8</v>
      </c>
      <c r="GV23" s="117">
        <v>0</v>
      </c>
      <c r="GW23" s="117">
        <v>0</v>
      </c>
      <c r="GX23" s="117">
        <v>0</v>
      </c>
      <c r="GY23" s="117">
        <v>0</v>
      </c>
      <c r="GZ23" s="117">
        <v>0</v>
      </c>
      <c r="HA23" s="117">
        <v>0</v>
      </c>
      <c r="HB23" s="117">
        <v>0</v>
      </c>
      <c r="HC23" s="126">
        <v>25</v>
      </c>
    </row>
    <row r="24" spans="1:211" s="9" customFormat="1" ht="25.5" x14ac:dyDescent="0.2">
      <c r="A24" s="154"/>
      <c r="B24" s="155" t="s">
        <v>3</v>
      </c>
      <c r="C24" s="102"/>
      <c r="D24" s="117">
        <v>9810</v>
      </c>
      <c r="E24" s="117">
        <v>1</v>
      </c>
      <c r="F24" s="117">
        <v>39</v>
      </c>
      <c r="G24" s="117">
        <v>2753</v>
      </c>
      <c r="H24" s="117">
        <v>8166</v>
      </c>
      <c r="I24" s="117">
        <v>6619</v>
      </c>
      <c r="J24" s="117">
        <v>1</v>
      </c>
      <c r="K24" s="117">
        <v>105</v>
      </c>
      <c r="L24" s="117">
        <v>1246</v>
      </c>
      <c r="M24" s="117">
        <v>221</v>
      </c>
      <c r="N24" s="117">
        <v>280</v>
      </c>
      <c r="O24" s="126">
        <v>358</v>
      </c>
      <c r="P24" s="126">
        <v>280</v>
      </c>
      <c r="Q24" s="117">
        <v>2147</v>
      </c>
      <c r="R24" s="117">
        <v>3293</v>
      </c>
      <c r="S24" s="117">
        <v>1941</v>
      </c>
      <c r="T24" s="117">
        <v>451</v>
      </c>
      <c r="U24" s="126">
        <v>3</v>
      </c>
      <c r="V24" s="126">
        <v>5</v>
      </c>
      <c r="W24" s="117">
        <v>14</v>
      </c>
      <c r="X24" s="117">
        <v>197</v>
      </c>
      <c r="Y24" s="126">
        <v>19</v>
      </c>
      <c r="Z24" s="126">
        <v>5</v>
      </c>
      <c r="AA24" s="117">
        <v>0</v>
      </c>
      <c r="AB24" s="117">
        <v>0</v>
      </c>
      <c r="AC24" s="117">
        <v>12</v>
      </c>
      <c r="AD24" s="117">
        <v>1</v>
      </c>
      <c r="AE24" s="117">
        <v>1</v>
      </c>
      <c r="AF24" s="117">
        <v>1</v>
      </c>
      <c r="AG24" s="126">
        <v>1</v>
      </c>
      <c r="AH24" s="117">
        <v>0</v>
      </c>
      <c r="AI24" s="126" t="s">
        <v>449</v>
      </c>
      <c r="AJ24" s="90">
        <v>13</v>
      </c>
      <c r="AK24" s="117">
        <v>545</v>
      </c>
      <c r="AL24" s="117">
        <v>534</v>
      </c>
      <c r="AM24" s="117">
        <v>38</v>
      </c>
      <c r="AN24" s="117">
        <v>151</v>
      </c>
      <c r="AO24" s="117">
        <v>12</v>
      </c>
      <c r="AP24" s="126">
        <v>1</v>
      </c>
      <c r="AQ24" s="126">
        <v>0</v>
      </c>
      <c r="AR24" s="117">
        <v>15</v>
      </c>
      <c r="AS24" s="126">
        <v>0</v>
      </c>
      <c r="AT24" s="126">
        <v>1</v>
      </c>
      <c r="AU24" s="117">
        <v>0</v>
      </c>
      <c r="AV24" s="117">
        <v>26</v>
      </c>
      <c r="AW24" s="117">
        <v>4</v>
      </c>
      <c r="AX24" s="126">
        <v>182</v>
      </c>
      <c r="AY24" s="126">
        <v>1</v>
      </c>
      <c r="AZ24" s="117">
        <v>0</v>
      </c>
      <c r="BA24" s="117">
        <v>618</v>
      </c>
      <c r="BB24" s="117">
        <v>148</v>
      </c>
      <c r="BC24" s="117">
        <v>23</v>
      </c>
      <c r="BD24" s="126">
        <v>566</v>
      </c>
      <c r="BE24" s="126">
        <v>0</v>
      </c>
      <c r="BF24" s="126">
        <v>1</v>
      </c>
      <c r="BG24" s="117">
        <v>22</v>
      </c>
      <c r="BH24" s="126">
        <v>5</v>
      </c>
      <c r="BI24" s="117">
        <v>13453</v>
      </c>
      <c r="BJ24" s="117">
        <v>5039</v>
      </c>
      <c r="BK24" s="117">
        <v>464</v>
      </c>
      <c r="BL24" s="117">
        <v>601</v>
      </c>
      <c r="BM24" s="117">
        <v>56037</v>
      </c>
      <c r="BN24" s="117">
        <v>7</v>
      </c>
      <c r="BO24" s="117">
        <v>0</v>
      </c>
      <c r="BP24" s="117">
        <v>0</v>
      </c>
      <c r="BQ24" s="117">
        <v>1</v>
      </c>
      <c r="BR24" s="89">
        <v>16</v>
      </c>
      <c r="BS24" s="117" t="s">
        <v>76</v>
      </c>
      <c r="BT24" s="117" t="s">
        <v>76</v>
      </c>
      <c r="BU24" s="117" t="s">
        <v>76</v>
      </c>
      <c r="BV24" s="117" t="s">
        <v>76</v>
      </c>
      <c r="BW24" s="117">
        <v>0</v>
      </c>
      <c r="BX24" s="117" t="s">
        <v>76</v>
      </c>
      <c r="BY24" s="117">
        <v>4</v>
      </c>
      <c r="BZ24" s="117">
        <v>0</v>
      </c>
      <c r="CA24" s="117">
        <v>0</v>
      </c>
      <c r="CB24" s="117">
        <v>0</v>
      </c>
      <c r="CC24" s="117">
        <v>0</v>
      </c>
      <c r="CD24" s="117">
        <v>0</v>
      </c>
      <c r="CE24" s="117">
        <v>0</v>
      </c>
      <c r="CF24" s="117">
        <v>0</v>
      </c>
      <c r="CG24" s="117">
        <v>17984</v>
      </c>
      <c r="CH24" s="117">
        <v>0</v>
      </c>
      <c r="CI24" s="117">
        <v>0</v>
      </c>
      <c r="CJ24" s="117">
        <v>5</v>
      </c>
      <c r="CK24" s="117">
        <v>54403</v>
      </c>
      <c r="CL24" s="117">
        <v>26598</v>
      </c>
      <c r="CM24" s="117">
        <v>18</v>
      </c>
      <c r="CN24" s="117">
        <v>12443</v>
      </c>
      <c r="CO24" s="117">
        <v>2465</v>
      </c>
      <c r="CP24" s="117">
        <v>0</v>
      </c>
      <c r="CQ24" s="117">
        <v>25892</v>
      </c>
      <c r="CR24" s="117">
        <v>12486</v>
      </c>
      <c r="CS24" s="117">
        <v>0</v>
      </c>
      <c r="CT24" s="117">
        <v>0</v>
      </c>
      <c r="CU24" s="117">
        <v>3</v>
      </c>
      <c r="CV24" s="117">
        <v>2</v>
      </c>
      <c r="CW24" s="117">
        <v>2</v>
      </c>
      <c r="CX24" s="117">
        <v>72</v>
      </c>
      <c r="CY24" s="117">
        <v>72</v>
      </c>
      <c r="CZ24" s="117">
        <v>3</v>
      </c>
      <c r="DA24" s="117">
        <v>1</v>
      </c>
      <c r="DB24" s="153"/>
      <c r="DC24" s="117">
        <v>1</v>
      </c>
      <c r="DD24" s="153"/>
      <c r="DE24" s="126">
        <v>1</v>
      </c>
      <c r="DF24" s="126">
        <v>1</v>
      </c>
      <c r="DG24" s="117">
        <v>1</v>
      </c>
      <c r="DH24" s="117">
        <v>1</v>
      </c>
      <c r="DI24" s="117">
        <v>1</v>
      </c>
      <c r="DJ24" s="117">
        <v>1</v>
      </c>
      <c r="DK24" s="117">
        <v>1</v>
      </c>
      <c r="DL24" s="126">
        <v>1</v>
      </c>
      <c r="DM24" s="117">
        <v>1</v>
      </c>
      <c r="DN24" s="117">
        <v>4</v>
      </c>
      <c r="DO24" s="117">
        <v>4</v>
      </c>
      <c r="DP24" s="117">
        <v>1</v>
      </c>
      <c r="DQ24" s="117">
        <v>1</v>
      </c>
      <c r="DR24" s="117">
        <v>1</v>
      </c>
      <c r="DS24" s="117">
        <v>4</v>
      </c>
      <c r="DT24" s="117">
        <v>1</v>
      </c>
      <c r="DU24" s="117">
        <v>1</v>
      </c>
      <c r="DV24" s="117">
        <v>1</v>
      </c>
      <c r="DW24" s="117">
        <v>1</v>
      </c>
      <c r="DX24" s="117">
        <v>2</v>
      </c>
      <c r="DY24" s="117">
        <v>244</v>
      </c>
      <c r="DZ24" s="117">
        <v>378</v>
      </c>
      <c r="EA24" s="117">
        <v>8498</v>
      </c>
      <c r="EB24" s="117">
        <v>7036</v>
      </c>
      <c r="EC24" s="126">
        <v>1397</v>
      </c>
      <c r="ED24" s="117">
        <v>13</v>
      </c>
      <c r="EE24" s="126">
        <v>2</v>
      </c>
      <c r="EF24" s="117">
        <v>6</v>
      </c>
      <c r="EG24" s="126">
        <v>0</v>
      </c>
      <c r="EH24" s="126">
        <v>10585</v>
      </c>
      <c r="EI24" s="117">
        <v>307</v>
      </c>
      <c r="EJ24" s="117">
        <v>46</v>
      </c>
      <c r="EK24" s="126">
        <v>1030</v>
      </c>
      <c r="EL24" s="117">
        <v>1219</v>
      </c>
      <c r="EM24" s="126">
        <v>87</v>
      </c>
      <c r="EN24" s="126">
        <v>791</v>
      </c>
      <c r="EO24" s="117">
        <v>99</v>
      </c>
      <c r="EP24" s="117">
        <v>13</v>
      </c>
      <c r="EQ24" s="117">
        <v>4</v>
      </c>
      <c r="ER24" s="126">
        <v>1</v>
      </c>
      <c r="ES24" s="117">
        <v>0</v>
      </c>
      <c r="ET24" s="117">
        <v>1</v>
      </c>
      <c r="EU24" s="117">
        <v>3</v>
      </c>
      <c r="EV24" s="117">
        <v>0</v>
      </c>
      <c r="EW24" s="126">
        <v>36</v>
      </c>
      <c r="EX24" s="117">
        <v>7</v>
      </c>
      <c r="EY24" s="117">
        <v>1</v>
      </c>
      <c r="EZ24" s="117">
        <v>77</v>
      </c>
      <c r="FA24" s="117">
        <v>1</v>
      </c>
      <c r="FB24" s="117">
        <v>1</v>
      </c>
      <c r="FC24" s="117">
        <v>12</v>
      </c>
      <c r="FD24" s="117">
        <v>0</v>
      </c>
      <c r="FE24" s="117">
        <v>0</v>
      </c>
      <c r="FF24" s="117">
        <v>2</v>
      </c>
      <c r="FG24" s="117">
        <v>46</v>
      </c>
      <c r="FH24" s="117">
        <v>136</v>
      </c>
      <c r="FI24" s="117">
        <v>50</v>
      </c>
      <c r="FJ24" s="126">
        <v>57</v>
      </c>
      <c r="FK24" s="117">
        <v>591</v>
      </c>
      <c r="FL24" s="117">
        <v>184</v>
      </c>
      <c r="FM24" s="117">
        <v>0</v>
      </c>
      <c r="FN24" s="117">
        <v>0</v>
      </c>
      <c r="FO24" s="117">
        <v>1</v>
      </c>
      <c r="FP24" s="117">
        <v>2</v>
      </c>
      <c r="FQ24" s="117">
        <v>1</v>
      </c>
      <c r="FR24" s="117">
        <v>0</v>
      </c>
      <c r="FS24" s="117">
        <v>0</v>
      </c>
      <c r="FT24" s="126">
        <v>0</v>
      </c>
      <c r="FU24" s="117">
        <v>228</v>
      </c>
      <c r="FV24" s="117">
        <v>0</v>
      </c>
      <c r="FW24" s="117">
        <v>191</v>
      </c>
      <c r="FX24" s="117">
        <v>8</v>
      </c>
      <c r="FY24" s="117">
        <v>1</v>
      </c>
      <c r="FZ24" s="117">
        <v>0</v>
      </c>
      <c r="GA24" s="117">
        <v>0</v>
      </c>
      <c r="GB24" s="117">
        <v>0</v>
      </c>
      <c r="GC24" s="117">
        <v>0</v>
      </c>
      <c r="GD24" s="117">
        <v>0</v>
      </c>
      <c r="GE24" s="117">
        <v>0</v>
      </c>
      <c r="GF24" s="117">
        <v>0</v>
      </c>
      <c r="GG24" s="117">
        <v>0</v>
      </c>
      <c r="GH24" s="117">
        <v>42</v>
      </c>
      <c r="GI24" s="117">
        <v>0</v>
      </c>
      <c r="GJ24" s="117">
        <v>42</v>
      </c>
      <c r="GK24" s="117">
        <v>0</v>
      </c>
      <c r="GL24" s="117">
        <v>0</v>
      </c>
      <c r="GM24" s="117">
        <v>0</v>
      </c>
      <c r="GN24" s="117">
        <v>1</v>
      </c>
      <c r="GO24" s="117">
        <v>1</v>
      </c>
      <c r="GP24" s="117">
        <v>42</v>
      </c>
      <c r="GQ24" s="117">
        <v>0</v>
      </c>
      <c r="GR24" s="117">
        <v>139</v>
      </c>
      <c r="GS24" s="117">
        <v>0</v>
      </c>
      <c r="GT24" s="117">
        <v>21</v>
      </c>
      <c r="GU24" s="117">
        <v>6</v>
      </c>
      <c r="GV24" s="117">
        <v>0</v>
      </c>
      <c r="GW24" s="117">
        <v>0</v>
      </c>
      <c r="GX24" s="117">
        <v>0</v>
      </c>
      <c r="GY24" s="117">
        <v>0</v>
      </c>
      <c r="GZ24" s="117">
        <v>0</v>
      </c>
      <c r="HA24" s="117">
        <v>0</v>
      </c>
      <c r="HB24" s="117">
        <v>0</v>
      </c>
      <c r="HC24" s="126">
        <v>14</v>
      </c>
    </row>
    <row r="25" spans="1:211" x14ac:dyDescent="0.2">
      <c r="A25" s="154"/>
      <c r="B25" s="155" t="s">
        <v>8</v>
      </c>
      <c r="C25" s="37"/>
      <c r="D25" s="126">
        <v>9646</v>
      </c>
      <c r="E25" s="126">
        <v>1</v>
      </c>
      <c r="F25" s="126">
        <v>40</v>
      </c>
      <c r="G25" s="126">
        <v>2734</v>
      </c>
      <c r="H25" s="126">
        <v>8490</v>
      </c>
      <c r="I25" s="126">
        <v>6787</v>
      </c>
      <c r="J25" s="126">
        <v>1</v>
      </c>
      <c r="K25" s="126">
        <v>111</v>
      </c>
      <c r="L25" s="126">
        <v>1380</v>
      </c>
      <c r="M25" s="126">
        <v>226</v>
      </c>
      <c r="N25" s="126">
        <v>264</v>
      </c>
      <c r="O25" s="126">
        <v>357</v>
      </c>
      <c r="P25" s="126">
        <v>274</v>
      </c>
      <c r="Q25" s="126">
        <v>4075</v>
      </c>
      <c r="R25" s="126">
        <v>3419</v>
      </c>
      <c r="S25" s="126">
        <v>1690</v>
      </c>
      <c r="T25" s="126">
        <v>394</v>
      </c>
      <c r="U25" s="126">
        <v>1</v>
      </c>
      <c r="V25" s="126">
        <v>1</v>
      </c>
      <c r="W25" s="126">
        <v>0</v>
      </c>
      <c r="X25" s="126">
        <v>170</v>
      </c>
      <c r="Y25" s="126">
        <v>12</v>
      </c>
      <c r="Z25" s="126">
        <v>3</v>
      </c>
      <c r="AA25" s="126">
        <v>0</v>
      </c>
      <c r="AB25" s="126">
        <v>0</v>
      </c>
      <c r="AC25" s="126">
        <v>12</v>
      </c>
      <c r="AD25" s="126">
        <v>1</v>
      </c>
      <c r="AE25" s="126">
        <v>1</v>
      </c>
      <c r="AF25" s="126">
        <v>1</v>
      </c>
      <c r="AG25" s="126">
        <v>0</v>
      </c>
      <c r="AH25" s="126">
        <v>1000</v>
      </c>
      <c r="AI25" s="126" t="s">
        <v>450</v>
      </c>
      <c r="AJ25" s="126">
        <v>8</v>
      </c>
      <c r="AK25" s="126">
        <v>450</v>
      </c>
      <c r="AL25" s="126">
        <v>166</v>
      </c>
      <c r="AM25" s="126">
        <v>58</v>
      </c>
      <c r="AN25" s="126">
        <v>11</v>
      </c>
      <c r="AO25" s="126">
        <v>2</v>
      </c>
      <c r="AP25" s="126">
        <v>0</v>
      </c>
      <c r="AQ25" s="126">
        <v>0</v>
      </c>
      <c r="AR25" s="126">
        <v>11</v>
      </c>
      <c r="AS25" s="126">
        <v>0</v>
      </c>
      <c r="AT25" s="126">
        <v>1</v>
      </c>
      <c r="AU25" s="126">
        <v>0</v>
      </c>
      <c r="AV25" s="126">
        <v>29</v>
      </c>
      <c r="AW25" s="126">
        <v>3</v>
      </c>
      <c r="AX25" s="126">
        <v>87</v>
      </c>
      <c r="AY25" s="126">
        <v>9</v>
      </c>
      <c r="AZ25" s="126">
        <v>0</v>
      </c>
      <c r="BA25" s="126">
        <v>567</v>
      </c>
      <c r="BB25" s="126">
        <v>147</v>
      </c>
      <c r="BC25" s="126">
        <v>16</v>
      </c>
      <c r="BD25" s="126">
        <v>536</v>
      </c>
      <c r="BE25" s="126">
        <v>0</v>
      </c>
      <c r="BF25" s="126">
        <v>0</v>
      </c>
      <c r="BG25" s="126">
        <v>19</v>
      </c>
      <c r="BH25" s="126">
        <v>5</v>
      </c>
      <c r="BI25" s="126">
        <v>14794</v>
      </c>
      <c r="BJ25" s="126">
        <v>3519</v>
      </c>
      <c r="BK25" s="126">
        <v>377</v>
      </c>
      <c r="BL25" s="126">
        <v>618</v>
      </c>
      <c r="BM25" s="126">
        <v>48268</v>
      </c>
      <c r="BN25" s="126">
        <v>0</v>
      </c>
      <c r="BO25" s="126">
        <v>0</v>
      </c>
      <c r="BP25" s="126">
        <v>0</v>
      </c>
      <c r="BQ25" s="126">
        <v>1</v>
      </c>
      <c r="BR25" s="110">
        <v>9</v>
      </c>
      <c r="BS25" s="126" t="s">
        <v>76</v>
      </c>
      <c r="BT25" s="126" t="s">
        <v>76</v>
      </c>
      <c r="BU25" s="126" t="s">
        <v>76</v>
      </c>
      <c r="BV25" s="126" t="s">
        <v>76</v>
      </c>
      <c r="BW25" s="126">
        <v>0</v>
      </c>
      <c r="BX25" s="126" t="s">
        <v>76</v>
      </c>
      <c r="BY25" s="126">
        <v>1</v>
      </c>
      <c r="BZ25" s="126">
        <v>0</v>
      </c>
      <c r="CA25" s="126">
        <v>0</v>
      </c>
      <c r="CB25" s="126">
        <v>0</v>
      </c>
      <c r="CC25" s="126">
        <v>0</v>
      </c>
      <c r="CD25" s="126">
        <v>0</v>
      </c>
      <c r="CE25" s="126">
        <v>0</v>
      </c>
      <c r="CF25" s="126">
        <v>0</v>
      </c>
      <c r="CG25" s="126">
        <v>13712</v>
      </c>
      <c r="CH25" s="126">
        <v>0</v>
      </c>
      <c r="CI25" s="126">
        <v>2322</v>
      </c>
      <c r="CJ25" s="126">
        <v>0</v>
      </c>
      <c r="CK25" s="126">
        <v>48931</v>
      </c>
      <c r="CL25" s="126">
        <v>23109</v>
      </c>
      <c r="CM25" s="126">
        <v>31</v>
      </c>
      <c r="CN25" s="126">
        <v>12159</v>
      </c>
      <c r="CO25" s="126">
        <v>2386</v>
      </c>
      <c r="CP25" s="126">
        <v>0</v>
      </c>
      <c r="CQ25" s="126">
        <v>16599</v>
      </c>
      <c r="CR25" s="126">
        <v>9813</v>
      </c>
      <c r="CS25" s="126">
        <v>0</v>
      </c>
      <c r="CT25" s="126">
        <v>0</v>
      </c>
      <c r="CU25" s="126">
        <v>3</v>
      </c>
      <c r="CV25" s="117">
        <v>2</v>
      </c>
      <c r="CW25" s="117">
        <v>2</v>
      </c>
      <c r="CX25" s="126">
        <v>78</v>
      </c>
      <c r="CY25" s="126">
        <v>78</v>
      </c>
      <c r="CZ25" s="126">
        <v>3</v>
      </c>
      <c r="DA25" s="126">
        <v>1</v>
      </c>
      <c r="DB25" s="156"/>
      <c r="DC25" s="126">
        <v>1</v>
      </c>
      <c r="DD25" s="156"/>
      <c r="DE25" s="126">
        <v>1</v>
      </c>
      <c r="DF25" s="126">
        <v>1</v>
      </c>
      <c r="DG25" s="126">
        <v>1</v>
      </c>
      <c r="DH25" s="126">
        <v>1</v>
      </c>
      <c r="DI25" s="126">
        <v>1</v>
      </c>
      <c r="DJ25" s="126">
        <v>1</v>
      </c>
      <c r="DK25" s="126">
        <v>1</v>
      </c>
      <c r="DL25" s="126">
        <v>1</v>
      </c>
      <c r="DM25" s="126">
        <v>1</v>
      </c>
      <c r="DN25" s="126">
        <v>4</v>
      </c>
      <c r="DO25" s="126">
        <v>4</v>
      </c>
      <c r="DP25" s="126">
        <v>1</v>
      </c>
      <c r="DQ25" s="126">
        <v>1</v>
      </c>
      <c r="DR25" s="126">
        <v>1</v>
      </c>
      <c r="DS25" s="126">
        <v>4</v>
      </c>
      <c r="DT25" s="126">
        <v>1</v>
      </c>
      <c r="DU25" s="126">
        <v>1</v>
      </c>
      <c r="DV25" s="126">
        <v>1</v>
      </c>
      <c r="DW25" s="126">
        <v>1</v>
      </c>
      <c r="DX25" s="126">
        <v>0</v>
      </c>
      <c r="DY25" s="126">
        <v>208</v>
      </c>
      <c r="DZ25" s="126" t="s">
        <v>76</v>
      </c>
      <c r="EA25" s="126">
        <v>8693</v>
      </c>
      <c r="EB25" s="126">
        <v>6906</v>
      </c>
      <c r="EC25" s="126">
        <v>1222</v>
      </c>
      <c r="ED25" s="126" t="s">
        <v>76</v>
      </c>
      <c r="EE25" s="126">
        <v>0</v>
      </c>
      <c r="EF25" s="126">
        <v>7</v>
      </c>
      <c r="EG25" s="126">
        <v>0</v>
      </c>
      <c r="EH25" s="126">
        <v>8939</v>
      </c>
      <c r="EI25" s="126">
        <v>204</v>
      </c>
      <c r="EJ25" s="126">
        <v>0</v>
      </c>
      <c r="EK25" s="126">
        <v>1152</v>
      </c>
      <c r="EL25" s="126">
        <v>965</v>
      </c>
      <c r="EM25" s="126">
        <v>225</v>
      </c>
      <c r="EN25" s="126">
        <v>338</v>
      </c>
      <c r="EO25" s="126">
        <v>95</v>
      </c>
      <c r="EP25" s="126">
        <v>20</v>
      </c>
      <c r="EQ25" s="126">
        <v>6</v>
      </c>
      <c r="ER25" s="126">
        <v>1</v>
      </c>
      <c r="ES25" s="126">
        <v>0</v>
      </c>
      <c r="ET25" s="126">
        <v>1</v>
      </c>
      <c r="EU25" s="126">
        <v>0</v>
      </c>
      <c r="EV25" s="126">
        <v>0</v>
      </c>
      <c r="EW25" s="126">
        <v>0</v>
      </c>
      <c r="EX25" s="126">
        <v>0</v>
      </c>
      <c r="EY25" s="126">
        <v>0</v>
      </c>
      <c r="EZ25" s="126">
        <v>0</v>
      </c>
      <c r="FA25" s="126">
        <v>0</v>
      </c>
      <c r="FB25" s="117">
        <v>0</v>
      </c>
      <c r="FC25" s="126">
        <v>0</v>
      </c>
      <c r="FD25" s="126">
        <v>0</v>
      </c>
      <c r="FE25" s="126">
        <v>0</v>
      </c>
      <c r="FF25" s="126">
        <v>30</v>
      </c>
      <c r="FG25" s="126">
        <v>28</v>
      </c>
      <c r="FH25" s="126">
        <v>175</v>
      </c>
      <c r="FI25" s="126">
        <v>50</v>
      </c>
      <c r="FJ25" s="126" t="s">
        <v>76</v>
      </c>
      <c r="FK25" s="126">
        <v>642</v>
      </c>
      <c r="FL25" s="126">
        <v>102</v>
      </c>
      <c r="FM25" s="126">
        <v>0</v>
      </c>
      <c r="FN25" s="126">
        <v>0</v>
      </c>
      <c r="FO25" s="126">
        <v>2</v>
      </c>
      <c r="FP25" s="126">
        <v>0</v>
      </c>
      <c r="FQ25" s="126">
        <v>0</v>
      </c>
      <c r="FR25" s="126">
        <v>0</v>
      </c>
      <c r="FS25" s="126">
        <v>0</v>
      </c>
      <c r="FT25" s="126">
        <v>1</v>
      </c>
      <c r="FU25" s="126">
        <v>210</v>
      </c>
      <c r="FV25" s="126">
        <v>0</v>
      </c>
      <c r="FW25" s="126">
        <v>0</v>
      </c>
      <c r="FX25" s="126">
        <v>0</v>
      </c>
      <c r="FY25" s="126">
        <v>0</v>
      </c>
      <c r="FZ25" s="126">
        <v>0</v>
      </c>
      <c r="GA25" s="126">
        <v>0</v>
      </c>
      <c r="GB25" s="126">
        <v>0</v>
      </c>
      <c r="GC25" s="126">
        <v>0</v>
      </c>
      <c r="GD25" s="126">
        <v>0</v>
      </c>
      <c r="GE25" s="126">
        <v>0</v>
      </c>
      <c r="GF25" s="126">
        <v>0</v>
      </c>
      <c r="GG25" s="126">
        <v>1</v>
      </c>
      <c r="GH25" s="126">
        <v>42</v>
      </c>
      <c r="GI25" s="126">
        <v>0</v>
      </c>
      <c r="GJ25" s="126">
        <v>42</v>
      </c>
      <c r="GK25" s="126">
        <v>0</v>
      </c>
      <c r="GL25" s="126">
        <v>0</v>
      </c>
      <c r="GM25" s="126">
        <v>0</v>
      </c>
      <c r="GN25" s="126">
        <v>1</v>
      </c>
      <c r="GO25" s="126">
        <v>1</v>
      </c>
      <c r="GP25" s="126">
        <v>37</v>
      </c>
      <c r="GQ25" s="126">
        <v>0</v>
      </c>
      <c r="GR25" s="126">
        <v>128</v>
      </c>
      <c r="GS25" s="126">
        <v>0</v>
      </c>
      <c r="GT25" s="126">
        <v>22</v>
      </c>
      <c r="GU25" s="126">
        <v>5</v>
      </c>
      <c r="GV25" s="126">
        <v>0</v>
      </c>
      <c r="GW25" s="126">
        <v>0</v>
      </c>
      <c r="GX25" s="126">
        <v>0</v>
      </c>
      <c r="GY25" s="126">
        <v>0</v>
      </c>
      <c r="GZ25" s="126">
        <v>0</v>
      </c>
      <c r="HA25" s="126">
        <v>0</v>
      </c>
      <c r="HB25" s="126">
        <v>0</v>
      </c>
      <c r="HC25" s="126">
        <v>6</v>
      </c>
    </row>
    <row r="26" spans="1:211" s="176" customFormat="1" ht="25.5" x14ac:dyDescent="0.2">
      <c r="A26" s="172" t="s">
        <v>33</v>
      </c>
      <c r="B26" s="169" t="s">
        <v>4</v>
      </c>
      <c r="C26" s="168"/>
      <c r="D26" s="175" t="s">
        <v>2</v>
      </c>
      <c r="E26" s="175" t="s">
        <v>1</v>
      </c>
      <c r="F26" s="175" t="s">
        <v>2</v>
      </c>
      <c r="G26" s="175" t="s">
        <v>1</v>
      </c>
      <c r="H26" s="175" t="s">
        <v>2</v>
      </c>
      <c r="I26" s="175" t="s">
        <v>2</v>
      </c>
      <c r="J26" s="175" t="s">
        <v>2</v>
      </c>
      <c r="K26" s="175" t="s">
        <v>2</v>
      </c>
      <c r="L26" s="175" t="s">
        <v>2</v>
      </c>
      <c r="M26" s="175" t="s">
        <v>2</v>
      </c>
      <c r="N26" s="175" t="s">
        <v>2</v>
      </c>
      <c r="O26" s="175" t="s">
        <v>2</v>
      </c>
      <c r="P26" s="175" t="s">
        <v>2</v>
      </c>
      <c r="Q26" s="175" t="s">
        <v>2</v>
      </c>
      <c r="R26" s="175" t="s">
        <v>2</v>
      </c>
      <c r="S26" s="175" t="s">
        <v>2</v>
      </c>
      <c r="T26" s="175" t="s">
        <v>2</v>
      </c>
      <c r="U26" s="175" t="s">
        <v>2</v>
      </c>
      <c r="V26" s="175" t="s">
        <v>2</v>
      </c>
      <c r="W26" s="175" t="s">
        <v>2</v>
      </c>
      <c r="X26" s="175" t="s">
        <v>2</v>
      </c>
      <c r="Y26" s="175" t="s">
        <v>2</v>
      </c>
      <c r="Z26" s="175" t="s">
        <v>2</v>
      </c>
      <c r="AA26" s="175" t="s">
        <v>2</v>
      </c>
      <c r="AB26" s="175" t="s">
        <v>2</v>
      </c>
      <c r="AC26" s="175" t="s">
        <v>2</v>
      </c>
      <c r="AD26" s="175" t="s">
        <v>2</v>
      </c>
      <c r="AE26" s="175" t="s">
        <v>2</v>
      </c>
      <c r="AF26" s="175" t="s">
        <v>2</v>
      </c>
      <c r="AG26" s="175" t="s">
        <v>2</v>
      </c>
      <c r="AH26" s="175" t="s">
        <v>2</v>
      </c>
      <c r="AI26" s="175" t="s">
        <v>2</v>
      </c>
      <c r="AJ26" s="175" t="s">
        <v>2</v>
      </c>
      <c r="AK26" s="175" t="s">
        <v>2</v>
      </c>
      <c r="AL26" s="175" t="s">
        <v>2</v>
      </c>
      <c r="AM26" s="175" t="s">
        <v>2</v>
      </c>
      <c r="AN26" s="175" t="s">
        <v>2</v>
      </c>
      <c r="AO26" s="175" t="s">
        <v>2</v>
      </c>
      <c r="AP26" s="175" t="s">
        <v>2</v>
      </c>
      <c r="AQ26" s="175" t="s">
        <v>2</v>
      </c>
      <c r="AR26" s="175" t="s">
        <v>2</v>
      </c>
      <c r="AS26" s="175" t="s">
        <v>2</v>
      </c>
      <c r="AT26" s="175" t="s">
        <v>2</v>
      </c>
      <c r="AU26" s="175" t="s">
        <v>2</v>
      </c>
      <c r="AV26" s="175" t="s">
        <v>2</v>
      </c>
      <c r="AW26" s="175" t="s">
        <v>2</v>
      </c>
      <c r="AX26" s="175" t="s">
        <v>2</v>
      </c>
      <c r="AY26" s="175" t="s">
        <v>2</v>
      </c>
      <c r="AZ26" s="175" t="s">
        <v>2</v>
      </c>
      <c r="BA26" s="175" t="s">
        <v>2</v>
      </c>
      <c r="BB26" s="175" t="s">
        <v>2</v>
      </c>
      <c r="BC26" s="175" t="s">
        <v>2</v>
      </c>
      <c r="BD26" s="175" t="s">
        <v>2</v>
      </c>
      <c r="BE26" s="175" t="s">
        <v>2</v>
      </c>
      <c r="BF26" s="175" t="s">
        <v>2</v>
      </c>
      <c r="BG26" s="175" t="s">
        <v>2</v>
      </c>
      <c r="BH26" s="175" t="s">
        <v>1</v>
      </c>
      <c r="BI26" s="175" t="s">
        <v>2</v>
      </c>
      <c r="BJ26" s="175" t="s">
        <v>2</v>
      </c>
      <c r="BK26" s="175" t="s">
        <v>2</v>
      </c>
      <c r="BL26" s="175" t="s">
        <v>2</v>
      </c>
      <c r="BM26" s="175" t="s">
        <v>2</v>
      </c>
      <c r="BN26" s="175" t="s">
        <v>1</v>
      </c>
      <c r="BO26" s="175" t="s">
        <v>2</v>
      </c>
      <c r="BP26" s="175" t="s">
        <v>2</v>
      </c>
      <c r="BQ26" s="175" t="s">
        <v>2</v>
      </c>
      <c r="BR26" s="175" t="s">
        <v>2</v>
      </c>
      <c r="BS26" s="175" t="s">
        <v>2</v>
      </c>
      <c r="BT26" s="175" t="s">
        <v>2</v>
      </c>
      <c r="BU26" s="175" t="s">
        <v>2</v>
      </c>
      <c r="BV26" s="175" t="s">
        <v>2</v>
      </c>
      <c r="BW26" s="175" t="s">
        <v>2</v>
      </c>
      <c r="BX26" s="175" t="s">
        <v>2</v>
      </c>
      <c r="BY26" s="175" t="s">
        <v>2</v>
      </c>
      <c r="BZ26" s="175" t="s">
        <v>2</v>
      </c>
      <c r="CA26" s="175" t="s">
        <v>2</v>
      </c>
      <c r="CB26" s="175" t="s">
        <v>2</v>
      </c>
      <c r="CC26" s="175" t="s">
        <v>2</v>
      </c>
      <c r="CD26" s="175" t="s">
        <v>2</v>
      </c>
      <c r="CE26" s="175" t="s">
        <v>2</v>
      </c>
      <c r="CF26" s="175" t="s">
        <v>2</v>
      </c>
      <c r="CG26" s="175" t="s">
        <v>2</v>
      </c>
      <c r="CH26" s="175" t="s">
        <v>2</v>
      </c>
      <c r="CI26" s="175" t="s">
        <v>2</v>
      </c>
      <c r="CJ26" s="175" t="s">
        <v>2</v>
      </c>
      <c r="CK26" s="175" t="s">
        <v>2</v>
      </c>
      <c r="CL26" s="175" t="s">
        <v>2</v>
      </c>
      <c r="CM26" s="175" t="s">
        <v>2</v>
      </c>
      <c r="CN26" s="175" t="s">
        <v>2</v>
      </c>
      <c r="CO26" s="175" t="s">
        <v>2</v>
      </c>
      <c r="CP26" s="175" t="s">
        <v>2</v>
      </c>
      <c r="CQ26" s="175" t="s">
        <v>2</v>
      </c>
      <c r="CR26" s="175" t="s">
        <v>2</v>
      </c>
      <c r="CS26" s="175" t="s">
        <v>2</v>
      </c>
      <c r="CT26" s="175" t="s">
        <v>2</v>
      </c>
      <c r="CU26" s="175" t="s">
        <v>2</v>
      </c>
      <c r="CV26" s="175" t="s">
        <v>2</v>
      </c>
      <c r="CW26" s="175" t="s">
        <v>2</v>
      </c>
      <c r="CX26" s="175" t="s">
        <v>2</v>
      </c>
      <c r="CY26" s="175" t="s">
        <v>2</v>
      </c>
      <c r="CZ26" s="175" t="s">
        <v>2</v>
      </c>
      <c r="DA26" s="175" t="s">
        <v>2</v>
      </c>
      <c r="DB26" s="171"/>
      <c r="DC26" s="175" t="s">
        <v>2</v>
      </c>
      <c r="DD26" s="171"/>
      <c r="DE26" s="175" t="s">
        <v>2</v>
      </c>
      <c r="DF26" s="175" t="s">
        <v>2</v>
      </c>
      <c r="DG26" s="175" t="s">
        <v>2</v>
      </c>
      <c r="DH26" s="175" t="s">
        <v>2</v>
      </c>
      <c r="DI26" s="175" t="s">
        <v>2</v>
      </c>
      <c r="DJ26" s="175" t="s">
        <v>2</v>
      </c>
      <c r="DK26" s="175" t="s">
        <v>2</v>
      </c>
      <c r="DL26" s="175" t="s">
        <v>2</v>
      </c>
      <c r="DM26" s="175" t="s">
        <v>2</v>
      </c>
      <c r="DN26" s="175" t="s">
        <v>2</v>
      </c>
      <c r="DO26" s="175" t="s">
        <v>2</v>
      </c>
      <c r="DP26" s="175" t="s">
        <v>2</v>
      </c>
      <c r="DQ26" s="175" t="s">
        <v>2</v>
      </c>
      <c r="DR26" s="175" t="s">
        <v>2</v>
      </c>
      <c r="DS26" s="175" t="s">
        <v>2</v>
      </c>
      <c r="DT26" s="175" t="s">
        <v>2</v>
      </c>
      <c r="DU26" s="175" t="s">
        <v>2</v>
      </c>
      <c r="DV26" s="175" t="s">
        <v>2</v>
      </c>
      <c r="DW26" s="175" t="s">
        <v>2</v>
      </c>
      <c r="DX26" s="175" t="s">
        <v>2</v>
      </c>
      <c r="DY26" s="175" t="s">
        <v>2</v>
      </c>
      <c r="DZ26" s="175" t="s">
        <v>2</v>
      </c>
      <c r="EA26" s="175" t="s">
        <v>2</v>
      </c>
      <c r="EB26" s="175" t="s">
        <v>2</v>
      </c>
      <c r="EC26" s="175" t="s">
        <v>2</v>
      </c>
      <c r="ED26" s="175" t="s">
        <v>2</v>
      </c>
      <c r="EE26" s="175" t="s">
        <v>2</v>
      </c>
      <c r="EF26" s="175" t="s">
        <v>2</v>
      </c>
      <c r="EG26" s="175" t="s">
        <v>2</v>
      </c>
      <c r="EH26" s="175" t="s">
        <v>2</v>
      </c>
      <c r="EI26" s="175" t="s">
        <v>2</v>
      </c>
      <c r="EJ26" s="175" t="s">
        <v>2</v>
      </c>
      <c r="EK26" s="175" t="s">
        <v>2</v>
      </c>
      <c r="EL26" s="175" t="s">
        <v>2</v>
      </c>
      <c r="EM26" s="175" t="s">
        <v>2</v>
      </c>
      <c r="EN26" s="175" t="s">
        <v>2</v>
      </c>
      <c r="EO26" s="175" t="s">
        <v>2</v>
      </c>
      <c r="EP26" s="175" t="s">
        <v>2</v>
      </c>
      <c r="EQ26" s="175" t="s">
        <v>2</v>
      </c>
      <c r="ER26" s="175" t="s">
        <v>2</v>
      </c>
      <c r="ES26" s="175" t="s">
        <v>2</v>
      </c>
      <c r="ET26" s="175" t="s">
        <v>2</v>
      </c>
      <c r="EU26" s="175" t="s">
        <v>2</v>
      </c>
      <c r="EV26" s="175" t="s">
        <v>2</v>
      </c>
      <c r="EW26" s="175" t="s">
        <v>2</v>
      </c>
      <c r="EX26" s="175" t="s">
        <v>2</v>
      </c>
      <c r="EY26" s="175" t="s">
        <v>2</v>
      </c>
      <c r="EZ26" s="175" t="s">
        <v>2</v>
      </c>
      <c r="FA26" s="175" t="s">
        <v>2</v>
      </c>
      <c r="FB26" s="175" t="s">
        <v>2</v>
      </c>
      <c r="FC26" s="175" t="s">
        <v>2</v>
      </c>
      <c r="FD26" s="175" t="s">
        <v>2</v>
      </c>
      <c r="FE26" s="175" t="s">
        <v>2</v>
      </c>
      <c r="FF26" s="175" t="s">
        <v>2</v>
      </c>
      <c r="FG26" s="175" t="s">
        <v>2</v>
      </c>
      <c r="FH26" s="175" t="s">
        <v>2</v>
      </c>
      <c r="FI26" s="175" t="s">
        <v>2</v>
      </c>
      <c r="FJ26" s="175" t="s">
        <v>2</v>
      </c>
      <c r="FK26" s="175" t="s">
        <v>2</v>
      </c>
      <c r="FL26" s="175" t="s">
        <v>2</v>
      </c>
      <c r="FM26" s="175" t="s">
        <v>2</v>
      </c>
      <c r="FN26" s="175" t="s">
        <v>2</v>
      </c>
      <c r="FO26" s="175" t="s">
        <v>2</v>
      </c>
      <c r="FP26" s="175" t="s">
        <v>2</v>
      </c>
      <c r="FQ26" s="175" t="s">
        <v>2</v>
      </c>
      <c r="FR26" s="175" t="s">
        <v>2</v>
      </c>
      <c r="FS26" s="175" t="s">
        <v>2</v>
      </c>
      <c r="FT26" s="175" t="s">
        <v>2</v>
      </c>
      <c r="FU26" s="175" t="s">
        <v>2</v>
      </c>
      <c r="FV26" s="175" t="s">
        <v>2</v>
      </c>
      <c r="FW26" s="175" t="s">
        <v>2</v>
      </c>
      <c r="FX26" s="175" t="s">
        <v>2</v>
      </c>
      <c r="FY26" s="175" t="s">
        <v>2</v>
      </c>
      <c r="FZ26" s="175" t="s">
        <v>2</v>
      </c>
      <c r="GA26" s="175" t="s">
        <v>2</v>
      </c>
      <c r="GB26" s="175" t="s">
        <v>2</v>
      </c>
      <c r="GC26" s="175" t="s">
        <v>2</v>
      </c>
      <c r="GD26" s="175" t="s">
        <v>2</v>
      </c>
      <c r="GE26" s="175" t="s">
        <v>2</v>
      </c>
      <c r="GF26" s="175" t="s">
        <v>2</v>
      </c>
      <c r="GG26" s="175" t="s">
        <v>2</v>
      </c>
      <c r="GH26" s="175" t="s">
        <v>2</v>
      </c>
      <c r="GI26" s="175" t="s">
        <v>2</v>
      </c>
      <c r="GJ26" s="175" t="s">
        <v>2</v>
      </c>
      <c r="GK26" s="175" t="s">
        <v>2</v>
      </c>
      <c r="GL26" s="175" t="s">
        <v>2</v>
      </c>
      <c r="GM26" s="175" t="s">
        <v>2</v>
      </c>
      <c r="GN26" s="175" t="s">
        <v>2</v>
      </c>
      <c r="GO26" s="175" t="s">
        <v>2</v>
      </c>
      <c r="GP26" s="175" t="s">
        <v>2</v>
      </c>
      <c r="GQ26" s="175" t="s">
        <v>2</v>
      </c>
      <c r="GR26" s="175" t="s">
        <v>2</v>
      </c>
      <c r="GS26" s="175" t="s">
        <v>2</v>
      </c>
      <c r="GT26" s="175" t="s">
        <v>2</v>
      </c>
      <c r="GU26" s="175" t="s">
        <v>2</v>
      </c>
      <c r="GV26" s="175" t="s">
        <v>2</v>
      </c>
      <c r="GW26" s="175" t="s">
        <v>2</v>
      </c>
      <c r="GX26" s="175" t="s">
        <v>2</v>
      </c>
      <c r="GY26" s="175" t="s">
        <v>2</v>
      </c>
      <c r="GZ26" s="175" t="s">
        <v>2</v>
      </c>
      <c r="HA26" s="175" t="s">
        <v>2</v>
      </c>
      <c r="HB26" s="175" t="s">
        <v>2</v>
      </c>
      <c r="HC26" s="175" t="s">
        <v>2</v>
      </c>
    </row>
    <row r="27" spans="1:211" s="153" customFormat="1" x14ac:dyDescent="0.2">
      <c r="A27" s="35" t="s">
        <v>22</v>
      </c>
      <c r="B27" s="161"/>
      <c r="C27" s="15"/>
      <c r="D27" s="116" t="s">
        <v>77</v>
      </c>
      <c r="E27" s="116" t="s">
        <v>96</v>
      </c>
      <c r="F27" s="116" t="s">
        <v>77</v>
      </c>
      <c r="G27" s="116" t="s">
        <v>98</v>
      </c>
      <c r="H27" s="116" t="s">
        <v>77</v>
      </c>
      <c r="I27" s="116" t="s">
        <v>77</v>
      </c>
      <c r="J27" s="116" t="s">
        <v>77</v>
      </c>
      <c r="K27" s="116" t="s">
        <v>77</v>
      </c>
      <c r="L27" s="116" t="s">
        <v>77</v>
      </c>
      <c r="M27" s="116" t="s">
        <v>77</v>
      </c>
      <c r="N27" s="116" t="s">
        <v>77</v>
      </c>
      <c r="O27" s="116" t="s">
        <v>77</v>
      </c>
      <c r="P27" s="116" t="s">
        <v>77</v>
      </c>
      <c r="Q27" s="116" t="s">
        <v>77</v>
      </c>
      <c r="R27" s="116" t="s">
        <v>77</v>
      </c>
      <c r="S27" s="116" t="s">
        <v>77</v>
      </c>
      <c r="T27" s="116" t="s">
        <v>77</v>
      </c>
      <c r="U27" s="116" t="s">
        <v>77</v>
      </c>
      <c r="V27" s="116" t="s">
        <v>77</v>
      </c>
      <c r="W27" s="116" t="s">
        <v>77</v>
      </c>
      <c r="X27" s="116" t="s">
        <v>77</v>
      </c>
      <c r="Y27" s="116" t="s">
        <v>77</v>
      </c>
      <c r="Z27" s="116" t="s">
        <v>77</v>
      </c>
      <c r="AA27" s="116" t="s">
        <v>77</v>
      </c>
      <c r="AB27" s="116" t="s">
        <v>77</v>
      </c>
      <c r="AC27" s="116" t="s">
        <v>77</v>
      </c>
      <c r="AD27" s="116" t="s">
        <v>77</v>
      </c>
      <c r="AE27" s="116" t="s">
        <v>77</v>
      </c>
      <c r="AF27" s="116" t="s">
        <v>77</v>
      </c>
      <c r="AG27" s="116" t="s">
        <v>77</v>
      </c>
      <c r="AH27" s="116" t="s">
        <v>77</v>
      </c>
      <c r="AI27" s="116" t="s">
        <v>77</v>
      </c>
      <c r="AJ27" s="116" t="s">
        <v>77</v>
      </c>
      <c r="AK27" s="116" t="s">
        <v>77</v>
      </c>
      <c r="AL27" s="116" t="s">
        <v>77</v>
      </c>
      <c r="AM27" s="116" t="s">
        <v>77</v>
      </c>
      <c r="AN27" s="116" t="s">
        <v>77</v>
      </c>
      <c r="AO27" s="116" t="s">
        <v>77</v>
      </c>
      <c r="AP27" s="116" t="s">
        <v>77</v>
      </c>
      <c r="AQ27" s="116" t="s">
        <v>77</v>
      </c>
      <c r="AR27" s="116" t="s">
        <v>77</v>
      </c>
      <c r="AS27" s="116" t="s">
        <v>77</v>
      </c>
      <c r="AT27" s="116" t="s">
        <v>77</v>
      </c>
      <c r="AU27" s="116" t="s">
        <v>77</v>
      </c>
      <c r="AV27" s="116" t="s">
        <v>77</v>
      </c>
      <c r="AW27" s="116" t="s">
        <v>77</v>
      </c>
      <c r="AX27" s="116" t="s">
        <v>77</v>
      </c>
      <c r="AY27" s="116" t="s">
        <v>77</v>
      </c>
      <c r="AZ27" s="116" t="s">
        <v>77</v>
      </c>
      <c r="BA27" s="116" t="s">
        <v>77</v>
      </c>
      <c r="BB27" s="116" t="s">
        <v>77</v>
      </c>
      <c r="BC27" s="116" t="s">
        <v>77</v>
      </c>
      <c r="BD27" s="116" t="s">
        <v>77</v>
      </c>
      <c r="BE27" s="116" t="s">
        <v>77</v>
      </c>
      <c r="BF27" s="116" t="s">
        <v>77</v>
      </c>
      <c r="BG27" s="116" t="s">
        <v>77</v>
      </c>
      <c r="BH27" s="116" t="s">
        <v>393</v>
      </c>
      <c r="BI27" s="116" t="s">
        <v>77</v>
      </c>
      <c r="BJ27" s="116" t="s">
        <v>77</v>
      </c>
      <c r="BK27" s="116" t="s">
        <v>77</v>
      </c>
      <c r="BL27" s="116" t="s">
        <v>77</v>
      </c>
      <c r="BM27" s="116" t="s">
        <v>77</v>
      </c>
      <c r="BN27" s="116" t="s">
        <v>263</v>
      </c>
      <c r="BO27" s="116" t="s">
        <v>77</v>
      </c>
      <c r="BP27" s="116" t="s">
        <v>77</v>
      </c>
      <c r="BQ27" s="116" t="s">
        <v>77</v>
      </c>
      <c r="BR27" s="116" t="s">
        <v>77</v>
      </c>
      <c r="BS27" s="116" t="s">
        <v>77</v>
      </c>
      <c r="BT27" s="116" t="s">
        <v>77</v>
      </c>
      <c r="BU27" s="116" t="s">
        <v>77</v>
      </c>
      <c r="BV27" s="116" t="s">
        <v>77</v>
      </c>
      <c r="BW27" s="116" t="s">
        <v>77</v>
      </c>
      <c r="BX27" s="116" t="s">
        <v>77</v>
      </c>
      <c r="BY27" s="116" t="s">
        <v>77</v>
      </c>
      <c r="BZ27" s="116" t="s">
        <v>77</v>
      </c>
      <c r="CA27" s="116" t="s">
        <v>77</v>
      </c>
      <c r="CB27" s="116" t="s">
        <v>77</v>
      </c>
      <c r="CC27" s="116" t="s">
        <v>77</v>
      </c>
      <c r="CD27" s="116" t="s">
        <v>77</v>
      </c>
      <c r="CE27" s="116" t="s">
        <v>77</v>
      </c>
      <c r="CF27" s="116" t="s">
        <v>77</v>
      </c>
      <c r="CG27" s="116" t="s">
        <v>77</v>
      </c>
      <c r="CH27" s="116" t="s">
        <v>77</v>
      </c>
      <c r="CI27" s="116" t="s">
        <v>77</v>
      </c>
      <c r="CJ27" s="116" t="s">
        <v>77</v>
      </c>
      <c r="CK27" s="116" t="s">
        <v>77</v>
      </c>
      <c r="CL27" s="116" t="s">
        <v>77</v>
      </c>
      <c r="CM27" s="116" t="s">
        <v>77</v>
      </c>
      <c r="CN27" s="116" t="s">
        <v>77</v>
      </c>
      <c r="CO27" s="116" t="s">
        <v>77</v>
      </c>
      <c r="CP27" s="116" t="s">
        <v>322</v>
      </c>
      <c r="CQ27" s="116" t="s">
        <v>77</v>
      </c>
      <c r="CR27" s="116" t="s">
        <v>77</v>
      </c>
      <c r="CS27" s="116" t="s">
        <v>77</v>
      </c>
      <c r="CT27" s="116" t="s">
        <v>77</v>
      </c>
      <c r="CU27" s="116" t="s">
        <v>77</v>
      </c>
      <c r="CV27" s="116" t="s">
        <v>77</v>
      </c>
      <c r="CW27" s="116" t="s">
        <v>77</v>
      </c>
      <c r="CX27" s="116" t="s">
        <v>77</v>
      </c>
      <c r="CY27" s="116" t="s">
        <v>77</v>
      </c>
      <c r="CZ27" s="116" t="s">
        <v>77</v>
      </c>
      <c r="DA27" s="116" t="s">
        <v>77</v>
      </c>
      <c r="DB27" s="18"/>
      <c r="DC27" s="116" t="s">
        <v>77</v>
      </c>
      <c r="DD27" s="18"/>
      <c r="DE27" s="116" t="s">
        <v>77</v>
      </c>
      <c r="DF27" s="116" t="s">
        <v>77</v>
      </c>
      <c r="DG27" s="116" t="s">
        <v>77</v>
      </c>
      <c r="DH27" s="116" t="s">
        <v>77</v>
      </c>
      <c r="DI27" s="116" t="s">
        <v>77</v>
      </c>
      <c r="DJ27" s="116" t="s">
        <v>77</v>
      </c>
      <c r="DK27" s="116" t="s">
        <v>77</v>
      </c>
      <c r="DL27" s="116" t="s">
        <v>77</v>
      </c>
      <c r="DM27" s="116" t="s">
        <v>77</v>
      </c>
      <c r="DN27" s="116" t="s">
        <v>77</v>
      </c>
      <c r="DO27" s="116" t="s">
        <v>77</v>
      </c>
      <c r="DP27" s="116" t="s">
        <v>77</v>
      </c>
      <c r="DQ27" s="116" t="s">
        <v>77</v>
      </c>
      <c r="DR27" s="116" t="s">
        <v>77</v>
      </c>
      <c r="DS27" s="116" t="s">
        <v>77</v>
      </c>
      <c r="DT27" s="116" t="s">
        <v>77</v>
      </c>
      <c r="DU27" s="116" t="s">
        <v>77</v>
      </c>
      <c r="DV27" s="116" t="s">
        <v>77</v>
      </c>
      <c r="DW27" s="116" t="s">
        <v>77</v>
      </c>
      <c r="DX27" s="116" t="s">
        <v>77</v>
      </c>
      <c r="DY27" s="116" t="s">
        <v>77</v>
      </c>
      <c r="DZ27" s="116" t="s">
        <v>77</v>
      </c>
      <c r="EA27" s="116" t="s">
        <v>77</v>
      </c>
      <c r="EB27" s="116" t="s">
        <v>77</v>
      </c>
      <c r="EC27" s="116" t="s">
        <v>77</v>
      </c>
      <c r="ED27" s="116" t="s">
        <v>77</v>
      </c>
      <c r="EE27" s="116" t="s">
        <v>77</v>
      </c>
      <c r="EF27" s="116" t="s">
        <v>77</v>
      </c>
      <c r="EG27" s="116" t="s">
        <v>77</v>
      </c>
      <c r="EH27" s="116" t="s">
        <v>77</v>
      </c>
      <c r="EI27" s="116" t="s">
        <v>77</v>
      </c>
      <c r="EJ27" s="116" t="s">
        <v>77</v>
      </c>
      <c r="EK27" s="116" t="s">
        <v>77</v>
      </c>
      <c r="EL27" s="116" t="s">
        <v>77</v>
      </c>
      <c r="EM27" s="116" t="s">
        <v>77</v>
      </c>
      <c r="EN27" s="116" t="s">
        <v>77</v>
      </c>
      <c r="EO27" s="116" t="s">
        <v>77</v>
      </c>
      <c r="EP27" s="116" t="s">
        <v>77</v>
      </c>
      <c r="EQ27" s="116" t="s">
        <v>77</v>
      </c>
      <c r="ER27" s="116" t="s">
        <v>77</v>
      </c>
      <c r="ES27" s="116" t="s">
        <v>77</v>
      </c>
      <c r="ET27" s="116" t="s">
        <v>77</v>
      </c>
      <c r="EU27" s="116" t="s">
        <v>77</v>
      </c>
      <c r="EV27" s="116" t="s">
        <v>77</v>
      </c>
      <c r="EW27" s="116" t="s">
        <v>77</v>
      </c>
      <c r="EX27" s="116" t="s">
        <v>77</v>
      </c>
      <c r="EY27" s="116" t="s">
        <v>77</v>
      </c>
      <c r="EZ27" s="116" t="s">
        <v>77</v>
      </c>
      <c r="FA27" s="116" t="s">
        <v>77</v>
      </c>
      <c r="FB27" s="116" t="s">
        <v>77</v>
      </c>
      <c r="FC27" s="116" t="s">
        <v>77</v>
      </c>
      <c r="FD27" s="116" t="s">
        <v>77</v>
      </c>
      <c r="FE27" s="116" t="s">
        <v>77</v>
      </c>
      <c r="FF27" s="116" t="s">
        <v>77</v>
      </c>
      <c r="FG27" s="116" t="s">
        <v>77</v>
      </c>
      <c r="FH27" s="116" t="s">
        <v>77</v>
      </c>
      <c r="FI27" s="116" t="s">
        <v>77</v>
      </c>
      <c r="FJ27" s="116" t="s">
        <v>77</v>
      </c>
      <c r="FK27" s="116" t="s">
        <v>77</v>
      </c>
      <c r="FL27" s="116" t="s">
        <v>77</v>
      </c>
      <c r="FM27" s="116" t="s">
        <v>77</v>
      </c>
      <c r="FN27" s="116" t="s">
        <v>77</v>
      </c>
      <c r="FO27" s="116" t="s">
        <v>77</v>
      </c>
      <c r="FP27" s="116" t="s">
        <v>77</v>
      </c>
      <c r="FQ27" s="116" t="s">
        <v>77</v>
      </c>
      <c r="FR27" s="116" t="s">
        <v>77</v>
      </c>
      <c r="FS27" s="116" t="s">
        <v>77</v>
      </c>
      <c r="FT27" s="116" t="s">
        <v>77</v>
      </c>
      <c r="FU27" s="116" t="s">
        <v>77</v>
      </c>
      <c r="FV27" s="116" t="s">
        <v>77</v>
      </c>
      <c r="FW27" s="116" t="s">
        <v>77</v>
      </c>
      <c r="FX27" s="116" t="s">
        <v>77</v>
      </c>
      <c r="FY27" s="116" t="s">
        <v>77</v>
      </c>
      <c r="FZ27" s="116" t="s">
        <v>77</v>
      </c>
      <c r="GA27" s="116" t="s">
        <v>77</v>
      </c>
      <c r="GB27" s="116" t="s">
        <v>77</v>
      </c>
      <c r="GC27" s="116" t="s">
        <v>77</v>
      </c>
      <c r="GD27" s="116" t="s">
        <v>77</v>
      </c>
      <c r="GE27" s="116" t="s">
        <v>77</v>
      </c>
      <c r="GF27" s="116" t="s">
        <v>77</v>
      </c>
      <c r="GG27" s="116" t="s">
        <v>77</v>
      </c>
      <c r="GH27" s="116" t="s">
        <v>77</v>
      </c>
      <c r="GI27" s="116" t="s">
        <v>77</v>
      </c>
      <c r="GJ27" s="116" t="s">
        <v>77</v>
      </c>
      <c r="GK27" s="116" t="s">
        <v>77</v>
      </c>
      <c r="GL27" s="116" t="s">
        <v>77</v>
      </c>
      <c r="GM27" s="116" t="s">
        <v>77</v>
      </c>
      <c r="GN27" s="116" t="s">
        <v>77</v>
      </c>
      <c r="GO27" s="116" t="s">
        <v>77</v>
      </c>
      <c r="GP27" s="116" t="s">
        <v>77</v>
      </c>
      <c r="GQ27" s="116" t="s">
        <v>77</v>
      </c>
      <c r="GR27" s="116" t="s">
        <v>77</v>
      </c>
      <c r="GS27" s="116" t="s">
        <v>77</v>
      </c>
      <c r="GT27" s="116" t="s">
        <v>77</v>
      </c>
      <c r="GU27" s="116" t="s">
        <v>77</v>
      </c>
      <c r="GV27" s="116" t="s">
        <v>77</v>
      </c>
      <c r="GW27" s="116" t="s">
        <v>77</v>
      </c>
      <c r="GX27" s="116" t="s">
        <v>77</v>
      </c>
      <c r="GY27" s="116" t="s">
        <v>77</v>
      </c>
      <c r="GZ27" s="116" t="s">
        <v>77</v>
      </c>
      <c r="HA27" s="116" t="s">
        <v>77</v>
      </c>
      <c r="HB27" s="116" t="s">
        <v>77</v>
      </c>
      <c r="HC27" s="116" t="s">
        <v>77</v>
      </c>
    </row>
    <row r="28" spans="1:211" s="156" customFormat="1" x14ac:dyDescent="0.2">
      <c r="A28" s="11"/>
      <c r="B28" s="157" t="s">
        <v>3</v>
      </c>
      <c r="C28" s="102"/>
      <c r="D28" s="116" t="s">
        <v>2</v>
      </c>
      <c r="E28" s="116" t="s">
        <v>1</v>
      </c>
      <c r="F28" s="116" t="s">
        <v>2</v>
      </c>
      <c r="G28" s="116" t="s">
        <v>1</v>
      </c>
      <c r="H28" s="116" t="s">
        <v>2</v>
      </c>
      <c r="I28" s="116" t="s">
        <v>2</v>
      </c>
      <c r="J28" s="116" t="s">
        <v>2</v>
      </c>
      <c r="K28" s="116" t="s">
        <v>2</v>
      </c>
      <c r="L28" s="116" t="s">
        <v>2</v>
      </c>
      <c r="M28" s="116" t="s">
        <v>2</v>
      </c>
      <c r="N28" s="116" t="s">
        <v>2</v>
      </c>
      <c r="O28" s="116" t="s">
        <v>2</v>
      </c>
      <c r="P28" s="116" t="s">
        <v>2</v>
      </c>
      <c r="Q28" s="116" t="s">
        <v>2</v>
      </c>
      <c r="R28" s="116" t="s">
        <v>2</v>
      </c>
      <c r="S28" s="116" t="s">
        <v>2</v>
      </c>
      <c r="T28" s="116" t="s">
        <v>2</v>
      </c>
      <c r="U28" s="116" t="s">
        <v>2</v>
      </c>
      <c r="V28" s="116" t="s">
        <v>2</v>
      </c>
      <c r="W28" s="116" t="s">
        <v>2</v>
      </c>
      <c r="X28" s="116" t="s">
        <v>2</v>
      </c>
      <c r="Y28" s="116" t="s">
        <v>2</v>
      </c>
      <c r="Z28" s="116" t="s">
        <v>2</v>
      </c>
      <c r="AA28" s="116" t="s">
        <v>2</v>
      </c>
      <c r="AB28" s="116" t="s">
        <v>2</v>
      </c>
      <c r="AC28" s="116" t="s">
        <v>2</v>
      </c>
      <c r="AD28" s="116" t="s">
        <v>2</v>
      </c>
      <c r="AE28" s="116" t="s">
        <v>2</v>
      </c>
      <c r="AF28" s="116" t="s">
        <v>2</v>
      </c>
      <c r="AG28" s="116" t="s">
        <v>2</v>
      </c>
      <c r="AH28" s="116" t="s">
        <v>2</v>
      </c>
      <c r="AI28" s="116" t="s">
        <v>2</v>
      </c>
      <c r="AJ28" s="116" t="s">
        <v>2</v>
      </c>
      <c r="AK28" s="116" t="s">
        <v>2</v>
      </c>
      <c r="AL28" s="116" t="s">
        <v>2</v>
      </c>
      <c r="AM28" s="116" t="s">
        <v>2</v>
      </c>
      <c r="AN28" s="116" t="s">
        <v>2</v>
      </c>
      <c r="AO28" s="116" t="s">
        <v>2</v>
      </c>
      <c r="AP28" s="116" t="s">
        <v>2</v>
      </c>
      <c r="AQ28" s="116" t="s">
        <v>2</v>
      </c>
      <c r="AR28" s="116" t="s">
        <v>2</v>
      </c>
      <c r="AS28" s="116" t="s">
        <v>2</v>
      </c>
      <c r="AT28" s="116" t="s">
        <v>2</v>
      </c>
      <c r="AU28" s="116" t="s">
        <v>2</v>
      </c>
      <c r="AV28" s="116" t="s">
        <v>2</v>
      </c>
      <c r="AW28" s="116" t="s">
        <v>2</v>
      </c>
      <c r="AX28" s="116" t="s">
        <v>2</v>
      </c>
      <c r="AY28" s="116" t="s">
        <v>2</v>
      </c>
      <c r="AZ28" s="116" t="s">
        <v>2</v>
      </c>
      <c r="BA28" s="116" t="s">
        <v>2</v>
      </c>
      <c r="BB28" s="116" t="s">
        <v>2</v>
      </c>
      <c r="BC28" s="116" t="s">
        <v>2</v>
      </c>
      <c r="BD28" s="116" t="s">
        <v>2</v>
      </c>
      <c r="BE28" s="116" t="s">
        <v>2</v>
      </c>
      <c r="BF28" s="116" t="s">
        <v>2</v>
      </c>
      <c r="BG28" s="116" t="s">
        <v>2</v>
      </c>
      <c r="BH28" s="116" t="s">
        <v>1</v>
      </c>
      <c r="BI28" s="116" t="s">
        <v>2</v>
      </c>
      <c r="BJ28" s="116" t="s">
        <v>2</v>
      </c>
      <c r="BK28" s="116" t="s">
        <v>2</v>
      </c>
      <c r="BL28" s="116" t="s">
        <v>2</v>
      </c>
      <c r="BM28" s="116" t="s">
        <v>2</v>
      </c>
      <c r="BN28" s="116" t="s">
        <v>1</v>
      </c>
      <c r="BO28" s="116" t="s">
        <v>2</v>
      </c>
      <c r="BP28" s="116" t="s">
        <v>2</v>
      </c>
      <c r="BQ28" s="116" t="s">
        <v>2</v>
      </c>
      <c r="BR28" s="116" t="s">
        <v>2</v>
      </c>
      <c r="BS28" s="116" t="s">
        <v>2</v>
      </c>
      <c r="BT28" s="116" t="s">
        <v>2</v>
      </c>
      <c r="BU28" s="116" t="s">
        <v>2</v>
      </c>
      <c r="BV28" s="116" t="s">
        <v>2</v>
      </c>
      <c r="BW28" s="116" t="s">
        <v>2</v>
      </c>
      <c r="BX28" s="116" t="s">
        <v>2</v>
      </c>
      <c r="BY28" s="116" t="s">
        <v>2</v>
      </c>
      <c r="BZ28" s="116" t="s">
        <v>2</v>
      </c>
      <c r="CA28" s="116" t="s">
        <v>2</v>
      </c>
      <c r="CB28" s="116" t="s">
        <v>2</v>
      </c>
      <c r="CC28" s="116" t="s">
        <v>2</v>
      </c>
      <c r="CD28" s="116" t="s">
        <v>2</v>
      </c>
      <c r="CE28" s="116" t="s">
        <v>2</v>
      </c>
      <c r="CF28" s="116" t="s">
        <v>2</v>
      </c>
      <c r="CG28" s="116" t="s">
        <v>2</v>
      </c>
      <c r="CH28" s="116" t="s">
        <v>2</v>
      </c>
      <c r="CI28" s="116" t="s">
        <v>2</v>
      </c>
      <c r="CJ28" s="116" t="s">
        <v>2</v>
      </c>
      <c r="CK28" s="116" t="s">
        <v>2</v>
      </c>
      <c r="CL28" s="116" t="s">
        <v>2</v>
      </c>
      <c r="CM28" s="116" t="s">
        <v>2</v>
      </c>
      <c r="CN28" s="116" t="s">
        <v>2</v>
      </c>
      <c r="CO28" s="116" t="s">
        <v>2</v>
      </c>
      <c r="CP28" s="116" t="s">
        <v>2</v>
      </c>
      <c r="CQ28" s="116" t="s">
        <v>2</v>
      </c>
      <c r="CR28" s="116" t="s">
        <v>2</v>
      </c>
      <c r="CS28" s="116" t="s">
        <v>2</v>
      </c>
      <c r="CT28" s="116" t="s">
        <v>2</v>
      </c>
      <c r="CU28" s="116" t="s">
        <v>2</v>
      </c>
      <c r="CV28" s="116" t="s">
        <v>2</v>
      </c>
      <c r="CW28" s="116" t="s">
        <v>2</v>
      </c>
      <c r="CX28" s="116" t="s">
        <v>2</v>
      </c>
      <c r="CY28" s="116" t="s">
        <v>2</v>
      </c>
      <c r="CZ28" s="116" t="s">
        <v>2</v>
      </c>
      <c r="DA28" s="116" t="s">
        <v>2</v>
      </c>
      <c r="DB28" s="18"/>
      <c r="DC28" s="116" t="s">
        <v>2</v>
      </c>
      <c r="DD28" s="18"/>
      <c r="DE28" s="116" t="s">
        <v>2</v>
      </c>
      <c r="DF28" s="116" t="s">
        <v>2</v>
      </c>
      <c r="DG28" s="116" t="s">
        <v>2</v>
      </c>
      <c r="DH28" s="116" t="s">
        <v>2</v>
      </c>
      <c r="DI28" s="116" t="s">
        <v>2</v>
      </c>
      <c r="DJ28" s="116" t="s">
        <v>2</v>
      </c>
      <c r="DK28" s="116" t="s">
        <v>2</v>
      </c>
      <c r="DL28" s="116" t="s">
        <v>2</v>
      </c>
      <c r="DM28" s="116" t="s">
        <v>2</v>
      </c>
      <c r="DN28" s="116" t="s">
        <v>2</v>
      </c>
      <c r="DO28" s="116" t="s">
        <v>2</v>
      </c>
      <c r="DP28" s="116" t="s">
        <v>2</v>
      </c>
      <c r="DQ28" s="116" t="s">
        <v>2</v>
      </c>
      <c r="DR28" s="116" t="s">
        <v>2</v>
      </c>
      <c r="DS28" s="116" t="s">
        <v>2</v>
      </c>
      <c r="DT28" s="116" t="s">
        <v>2</v>
      </c>
      <c r="DU28" s="116" t="s">
        <v>2</v>
      </c>
      <c r="DV28" s="116" t="s">
        <v>2</v>
      </c>
      <c r="DW28" s="116" t="s">
        <v>2</v>
      </c>
      <c r="DX28" s="116" t="s">
        <v>2</v>
      </c>
      <c r="DY28" s="116" t="s">
        <v>2</v>
      </c>
      <c r="DZ28" s="116" t="s">
        <v>2</v>
      </c>
      <c r="EA28" s="116" t="s">
        <v>2</v>
      </c>
      <c r="EB28" s="116" t="s">
        <v>2</v>
      </c>
      <c r="EC28" s="116" t="s">
        <v>2</v>
      </c>
      <c r="ED28" s="116" t="s">
        <v>2</v>
      </c>
      <c r="EE28" s="116" t="s">
        <v>2</v>
      </c>
      <c r="EF28" s="116" t="s">
        <v>2</v>
      </c>
      <c r="EG28" s="116" t="s">
        <v>2</v>
      </c>
      <c r="EH28" s="116" t="s">
        <v>2</v>
      </c>
      <c r="EI28" s="116" t="s">
        <v>2</v>
      </c>
      <c r="EJ28" s="116" t="s">
        <v>2</v>
      </c>
      <c r="EK28" s="116" t="s">
        <v>2</v>
      </c>
      <c r="EL28" s="116" t="s">
        <v>2</v>
      </c>
      <c r="EM28" s="116" t="s">
        <v>2</v>
      </c>
      <c r="EN28" s="116" t="s">
        <v>2</v>
      </c>
      <c r="EO28" s="116" t="s">
        <v>2</v>
      </c>
      <c r="EP28" s="116" t="s">
        <v>2</v>
      </c>
      <c r="EQ28" s="116" t="s">
        <v>2</v>
      </c>
      <c r="ER28" s="116" t="s">
        <v>2</v>
      </c>
      <c r="ES28" s="116" t="s">
        <v>2</v>
      </c>
      <c r="ET28" s="116" t="s">
        <v>2</v>
      </c>
      <c r="EU28" s="116" t="s">
        <v>2</v>
      </c>
      <c r="EV28" s="116" t="s">
        <v>2</v>
      </c>
      <c r="EW28" s="116" t="s">
        <v>2</v>
      </c>
      <c r="EX28" s="116" t="s">
        <v>2</v>
      </c>
      <c r="EY28" s="116" t="s">
        <v>2</v>
      </c>
      <c r="EZ28" s="116" t="s">
        <v>2</v>
      </c>
      <c r="FA28" s="116" t="s">
        <v>2</v>
      </c>
      <c r="FB28" s="116" t="s">
        <v>2</v>
      </c>
      <c r="FC28" s="116" t="s">
        <v>2</v>
      </c>
      <c r="FD28" s="116" t="s">
        <v>2</v>
      </c>
      <c r="FE28" s="116" t="s">
        <v>2</v>
      </c>
      <c r="FF28" s="116" t="s">
        <v>2</v>
      </c>
      <c r="FG28" s="116" t="s">
        <v>2</v>
      </c>
      <c r="FH28" s="116" t="s">
        <v>2</v>
      </c>
      <c r="FI28" s="116" t="s">
        <v>2</v>
      </c>
      <c r="FJ28" s="116" t="s">
        <v>2</v>
      </c>
      <c r="FK28" s="116" t="s">
        <v>2</v>
      </c>
      <c r="FL28" s="116" t="s">
        <v>2</v>
      </c>
      <c r="FM28" s="116" t="s">
        <v>2</v>
      </c>
      <c r="FN28" s="116" t="s">
        <v>2</v>
      </c>
      <c r="FO28" s="116" t="s">
        <v>2</v>
      </c>
      <c r="FP28" s="116" t="s">
        <v>2</v>
      </c>
      <c r="FQ28" s="116" t="s">
        <v>2</v>
      </c>
      <c r="FR28" s="116" t="s">
        <v>2</v>
      </c>
      <c r="FS28" s="116" t="s">
        <v>2</v>
      </c>
      <c r="FT28" s="116" t="s">
        <v>2</v>
      </c>
      <c r="FU28" s="116" t="s">
        <v>2</v>
      </c>
      <c r="FV28" s="116" t="s">
        <v>2</v>
      </c>
      <c r="FW28" s="116" t="s">
        <v>2</v>
      </c>
      <c r="FX28" s="116" t="s">
        <v>2</v>
      </c>
      <c r="FY28" s="116" t="s">
        <v>2</v>
      </c>
      <c r="FZ28" s="116" t="s">
        <v>2</v>
      </c>
      <c r="GA28" s="116" t="s">
        <v>2</v>
      </c>
      <c r="GB28" s="116" t="s">
        <v>2</v>
      </c>
      <c r="GC28" s="116" t="s">
        <v>2</v>
      </c>
      <c r="GD28" s="116" t="s">
        <v>2</v>
      </c>
      <c r="GE28" s="116" t="s">
        <v>2</v>
      </c>
      <c r="GF28" s="116" t="s">
        <v>2</v>
      </c>
      <c r="GG28" s="116" t="s">
        <v>2</v>
      </c>
      <c r="GH28" s="116" t="s">
        <v>2</v>
      </c>
      <c r="GI28" s="116" t="s">
        <v>2</v>
      </c>
      <c r="GJ28" s="116" t="s">
        <v>2</v>
      </c>
      <c r="GK28" s="116" t="s">
        <v>2</v>
      </c>
      <c r="GL28" s="116" t="s">
        <v>2</v>
      </c>
      <c r="GM28" s="116" t="s">
        <v>2</v>
      </c>
      <c r="GN28" s="116" t="s">
        <v>2</v>
      </c>
      <c r="GO28" s="116" t="s">
        <v>2</v>
      </c>
      <c r="GP28" s="116" t="s">
        <v>2</v>
      </c>
      <c r="GQ28" s="116" t="s">
        <v>2</v>
      </c>
      <c r="GR28" s="116" t="s">
        <v>2</v>
      </c>
      <c r="GS28" s="116" t="s">
        <v>2</v>
      </c>
      <c r="GT28" s="116" t="s">
        <v>2</v>
      </c>
      <c r="GU28" s="116" t="s">
        <v>2</v>
      </c>
      <c r="GV28" s="116" t="s">
        <v>2</v>
      </c>
      <c r="GW28" s="116" t="s">
        <v>2</v>
      </c>
      <c r="GX28" s="116" t="s">
        <v>2</v>
      </c>
      <c r="GY28" s="116" t="s">
        <v>2</v>
      </c>
      <c r="GZ28" s="116" t="s">
        <v>2</v>
      </c>
      <c r="HA28" s="116" t="s">
        <v>2</v>
      </c>
      <c r="HB28" s="116" t="s">
        <v>2</v>
      </c>
      <c r="HC28" s="116" t="s">
        <v>2</v>
      </c>
    </row>
    <row r="29" spans="1:211" x14ac:dyDescent="0.2">
      <c r="A29" s="35" t="s">
        <v>22</v>
      </c>
      <c r="B29" s="161"/>
      <c r="C29" s="37"/>
      <c r="D29" s="116" t="s">
        <v>77</v>
      </c>
      <c r="E29" s="116" t="s">
        <v>96</v>
      </c>
      <c r="F29" s="116" t="s">
        <v>77</v>
      </c>
      <c r="G29" s="116" t="s">
        <v>98</v>
      </c>
      <c r="H29" s="116" t="s">
        <v>77</v>
      </c>
      <c r="I29" s="116" t="s">
        <v>77</v>
      </c>
      <c r="J29" s="116" t="s">
        <v>77</v>
      </c>
      <c r="K29" s="116" t="s">
        <v>77</v>
      </c>
      <c r="L29" s="116" t="s">
        <v>77</v>
      </c>
      <c r="M29" s="116" t="s">
        <v>77</v>
      </c>
      <c r="N29" s="116" t="s">
        <v>77</v>
      </c>
      <c r="O29" s="116" t="s">
        <v>77</v>
      </c>
      <c r="P29" s="116" t="s">
        <v>77</v>
      </c>
      <c r="Q29" s="116" t="s">
        <v>77</v>
      </c>
      <c r="R29" s="116" t="s">
        <v>77</v>
      </c>
      <c r="S29" s="116" t="s">
        <v>77</v>
      </c>
      <c r="T29" s="116" t="s">
        <v>77</v>
      </c>
      <c r="U29" s="116" t="s">
        <v>77</v>
      </c>
      <c r="V29" s="116" t="s">
        <v>77</v>
      </c>
      <c r="W29" s="116" t="s">
        <v>77</v>
      </c>
      <c r="X29" s="116" t="s">
        <v>77</v>
      </c>
      <c r="Y29" s="116" t="s">
        <v>77</v>
      </c>
      <c r="Z29" s="116" t="s">
        <v>77</v>
      </c>
      <c r="AA29" s="116" t="s">
        <v>77</v>
      </c>
      <c r="AB29" s="116" t="s">
        <v>77</v>
      </c>
      <c r="AC29" s="116" t="s">
        <v>77</v>
      </c>
      <c r="AD29" s="116" t="s">
        <v>77</v>
      </c>
      <c r="AE29" s="116" t="s">
        <v>77</v>
      </c>
      <c r="AF29" s="116" t="s">
        <v>77</v>
      </c>
      <c r="AG29" s="116" t="s">
        <v>77</v>
      </c>
      <c r="AH29" s="116" t="s">
        <v>77</v>
      </c>
      <c r="AI29" s="116" t="s">
        <v>77</v>
      </c>
      <c r="AJ29" s="116" t="s">
        <v>77</v>
      </c>
      <c r="AK29" s="116" t="s">
        <v>77</v>
      </c>
      <c r="AL29" s="116" t="s">
        <v>77</v>
      </c>
      <c r="AM29" s="116" t="s">
        <v>77</v>
      </c>
      <c r="AN29" s="116" t="s">
        <v>77</v>
      </c>
      <c r="AO29" s="116" t="s">
        <v>77</v>
      </c>
      <c r="AP29" s="116" t="s">
        <v>77</v>
      </c>
      <c r="AQ29" s="116" t="s">
        <v>77</v>
      </c>
      <c r="AR29" s="116" t="s">
        <v>77</v>
      </c>
      <c r="AS29" s="116" t="s">
        <v>77</v>
      </c>
      <c r="AT29" s="116" t="s">
        <v>77</v>
      </c>
      <c r="AU29" s="116" t="s">
        <v>77</v>
      </c>
      <c r="AV29" s="116" t="s">
        <v>77</v>
      </c>
      <c r="AW29" s="116" t="s">
        <v>77</v>
      </c>
      <c r="AX29" s="116" t="s">
        <v>77</v>
      </c>
      <c r="AY29" s="116" t="s">
        <v>77</v>
      </c>
      <c r="AZ29" s="116" t="s">
        <v>77</v>
      </c>
      <c r="BA29" s="116" t="s">
        <v>77</v>
      </c>
      <c r="BB29" s="116" t="s">
        <v>77</v>
      </c>
      <c r="BC29" s="116" t="s">
        <v>77</v>
      </c>
      <c r="BD29" s="116" t="s">
        <v>77</v>
      </c>
      <c r="BE29" s="116" t="s">
        <v>77</v>
      </c>
      <c r="BF29" s="116" t="s">
        <v>77</v>
      </c>
      <c r="BG29" s="116" t="s">
        <v>77</v>
      </c>
      <c r="BH29" s="116" t="s">
        <v>393</v>
      </c>
      <c r="BI29" s="116" t="s">
        <v>77</v>
      </c>
      <c r="BJ29" s="116" t="s">
        <v>77</v>
      </c>
      <c r="BK29" s="116" t="s">
        <v>77</v>
      </c>
      <c r="BL29" s="116" t="s">
        <v>77</v>
      </c>
      <c r="BM29" s="116" t="s">
        <v>77</v>
      </c>
      <c r="BN29" s="116" t="s">
        <v>263</v>
      </c>
      <c r="BO29" s="116" t="s">
        <v>77</v>
      </c>
      <c r="BP29" s="116" t="s">
        <v>77</v>
      </c>
      <c r="BQ29" s="116" t="s">
        <v>77</v>
      </c>
      <c r="BR29" s="116" t="s">
        <v>77</v>
      </c>
      <c r="BS29" s="116" t="s">
        <v>77</v>
      </c>
      <c r="BT29" s="116" t="s">
        <v>77</v>
      </c>
      <c r="BU29" s="116" t="s">
        <v>77</v>
      </c>
      <c r="BV29" s="116" t="s">
        <v>77</v>
      </c>
      <c r="BW29" s="116" t="s">
        <v>77</v>
      </c>
      <c r="BX29" s="116" t="s">
        <v>77</v>
      </c>
      <c r="BY29" s="116" t="s">
        <v>77</v>
      </c>
      <c r="BZ29" s="116" t="s">
        <v>77</v>
      </c>
      <c r="CA29" s="116" t="s">
        <v>77</v>
      </c>
      <c r="CB29" s="116" t="s">
        <v>77</v>
      </c>
      <c r="CC29" s="116" t="s">
        <v>77</v>
      </c>
      <c r="CD29" s="116" t="s">
        <v>77</v>
      </c>
      <c r="CE29" s="116" t="s">
        <v>77</v>
      </c>
      <c r="CF29" s="116" t="s">
        <v>77</v>
      </c>
      <c r="CG29" s="116" t="s">
        <v>77</v>
      </c>
      <c r="CH29" s="116" t="s">
        <v>77</v>
      </c>
      <c r="CI29" s="116" t="s">
        <v>77</v>
      </c>
      <c r="CJ29" s="116" t="s">
        <v>77</v>
      </c>
      <c r="CK29" s="116" t="s">
        <v>77</v>
      </c>
      <c r="CL29" s="116" t="s">
        <v>77</v>
      </c>
      <c r="CM29" s="116" t="s">
        <v>77</v>
      </c>
      <c r="CN29" s="116" t="s">
        <v>77</v>
      </c>
      <c r="CO29" s="116" t="s">
        <v>77</v>
      </c>
      <c r="CP29" s="116" t="s">
        <v>322</v>
      </c>
      <c r="CQ29" s="116" t="s">
        <v>77</v>
      </c>
      <c r="CR29" s="116" t="s">
        <v>77</v>
      </c>
      <c r="CS29" s="116" t="s">
        <v>77</v>
      </c>
      <c r="CT29" s="116" t="s">
        <v>77</v>
      </c>
      <c r="CU29" s="116" t="s">
        <v>77</v>
      </c>
      <c r="CV29" s="116" t="s">
        <v>77</v>
      </c>
      <c r="CW29" s="116" t="s">
        <v>77</v>
      </c>
      <c r="CX29" s="116" t="s">
        <v>77</v>
      </c>
      <c r="CY29" s="116" t="s">
        <v>77</v>
      </c>
      <c r="CZ29" s="116" t="s">
        <v>77</v>
      </c>
      <c r="DA29" s="116" t="s">
        <v>77</v>
      </c>
      <c r="DC29" s="116" t="s">
        <v>77</v>
      </c>
      <c r="DE29" s="116" t="s">
        <v>77</v>
      </c>
      <c r="DF29" s="116" t="s">
        <v>77</v>
      </c>
      <c r="DG29" s="116" t="s">
        <v>77</v>
      </c>
      <c r="DH29" s="116" t="s">
        <v>77</v>
      </c>
      <c r="DI29" s="116" t="s">
        <v>77</v>
      </c>
      <c r="DJ29" s="116" t="s">
        <v>77</v>
      </c>
      <c r="DK29" s="116" t="s">
        <v>77</v>
      </c>
      <c r="DL29" s="116" t="s">
        <v>77</v>
      </c>
      <c r="DM29" s="116" t="s">
        <v>77</v>
      </c>
      <c r="DN29" s="116" t="s">
        <v>77</v>
      </c>
      <c r="DO29" s="116" t="s">
        <v>77</v>
      </c>
      <c r="DP29" s="116" t="s">
        <v>77</v>
      </c>
      <c r="DQ29" s="116" t="s">
        <v>77</v>
      </c>
      <c r="DR29" s="116" t="s">
        <v>77</v>
      </c>
      <c r="DS29" s="116" t="s">
        <v>77</v>
      </c>
      <c r="DT29" s="116" t="s">
        <v>77</v>
      </c>
      <c r="DU29" s="116" t="s">
        <v>77</v>
      </c>
      <c r="DV29" s="116" t="s">
        <v>77</v>
      </c>
      <c r="DW29" s="116" t="s">
        <v>77</v>
      </c>
      <c r="DX29" s="116" t="s">
        <v>77</v>
      </c>
      <c r="DY29" s="116" t="s">
        <v>77</v>
      </c>
      <c r="DZ29" s="116" t="s">
        <v>77</v>
      </c>
      <c r="EA29" s="116" t="s">
        <v>77</v>
      </c>
      <c r="EB29" s="116" t="s">
        <v>77</v>
      </c>
      <c r="EC29" s="116" t="s">
        <v>77</v>
      </c>
      <c r="ED29" s="116" t="s">
        <v>77</v>
      </c>
      <c r="EE29" s="116" t="s">
        <v>77</v>
      </c>
      <c r="EF29" s="116" t="s">
        <v>77</v>
      </c>
      <c r="EG29" s="116" t="s">
        <v>77</v>
      </c>
      <c r="EH29" s="116" t="s">
        <v>77</v>
      </c>
      <c r="EI29" s="116" t="s">
        <v>77</v>
      </c>
      <c r="EJ29" s="116" t="s">
        <v>77</v>
      </c>
      <c r="EK29" s="116" t="s">
        <v>77</v>
      </c>
      <c r="EL29" s="116" t="s">
        <v>77</v>
      </c>
      <c r="EM29" s="116" t="s">
        <v>77</v>
      </c>
      <c r="EN29" s="116" t="s">
        <v>77</v>
      </c>
      <c r="EO29" s="116" t="s">
        <v>77</v>
      </c>
      <c r="EP29" s="116" t="s">
        <v>77</v>
      </c>
      <c r="EQ29" s="116" t="s">
        <v>77</v>
      </c>
      <c r="ER29" s="116" t="s">
        <v>77</v>
      </c>
      <c r="ES29" s="116" t="s">
        <v>77</v>
      </c>
      <c r="ET29" s="116" t="s">
        <v>77</v>
      </c>
      <c r="EU29" s="116" t="s">
        <v>77</v>
      </c>
      <c r="EV29" s="116" t="s">
        <v>77</v>
      </c>
      <c r="EW29" s="116" t="s">
        <v>77</v>
      </c>
      <c r="EX29" s="116" t="s">
        <v>77</v>
      </c>
      <c r="EY29" s="116" t="s">
        <v>77</v>
      </c>
      <c r="EZ29" s="116" t="s">
        <v>77</v>
      </c>
      <c r="FA29" s="116" t="s">
        <v>77</v>
      </c>
      <c r="FB29" s="116" t="s">
        <v>77</v>
      </c>
      <c r="FC29" s="116" t="s">
        <v>77</v>
      </c>
      <c r="FD29" s="116" t="s">
        <v>77</v>
      </c>
      <c r="FE29" s="116" t="s">
        <v>77</v>
      </c>
      <c r="FF29" s="116" t="s">
        <v>77</v>
      </c>
      <c r="FG29" s="116" t="s">
        <v>77</v>
      </c>
      <c r="FH29" s="116" t="s">
        <v>77</v>
      </c>
      <c r="FI29" s="116" t="s">
        <v>77</v>
      </c>
      <c r="FJ29" s="116" t="s">
        <v>77</v>
      </c>
      <c r="FK29" s="116" t="s">
        <v>77</v>
      </c>
      <c r="FL29" s="116" t="s">
        <v>77</v>
      </c>
      <c r="FM29" s="116" t="s">
        <v>77</v>
      </c>
      <c r="FN29" s="116" t="s">
        <v>77</v>
      </c>
      <c r="FO29" s="116" t="s">
        <v>77</v>
      </c>
      <c r="FP29" s="116" t="s">
        <v>77</v>
      </c>
      <c r="FQ29" s="116" t="s">
        <v>77</v>
      </c>
      <c r="FR29" s="116" t="s">
        <v>77</v>
      </c>
      <c r="FS29" s="116" t="s">
        <v>77</v>
      </c>
      <c r="FT29" s="116" t="s">
        <v>77</v>
      </c>
      <c r="FU29" s="116" t="s">
        <v>77</v>
      </c>
      <c r="FV29" s="116" t="s">
        <v>77</v>
      </c>
      <c r="FW29" s="116" t="s">
        <v>77</v>
      </c>
      <c r="FX29" s="116" t="s">
        <v>77</v>
      </c>
      <c r="FY29" s="116" t="s">
        <v>77</v>
      </c>
      <c r="FZ29" s="116" t="s">
        <v>77</v>
      </c>
      <c r="GA29" s="116" t="s">
        <v>77</v>
      </c>
      <c r="GB29" s="116" t="s">
        <v>77</v>
      </c>
      <c r="GC29" s="116" t="s">
        <v>77</v>
      </c>
      <c r="GD29" s="116" t="s">
        <v>77</v>
      </c>
      <c r="GE29" s="116" t="s">
        <v>77</v>
      </c>
      <c r="GF29" s="116" t="s">
        <v>77</v>
      </c>
      <c r="GG29" s="116" t="s">
        <v>77</v>
      </c>
      <c r="GH29" s="116" t="s">
        <v>77</v>
      </c>
      <c r="GI29" s="116" t="s">
        <v>77</v>
      </c>
      <c r="GJ29" s="116" t="s">
        <v>77</v>
      </c>
      <c r="GK29" s="116" t="s">
        <v>77</v>
      </c>
      <c r="GL29" s="116" t="s">
        <v>77</v>
      </c>
      <c r="GM29" s="116" t="s">
        <v>77</v>
      </c>
      <c r="GN29" s="116" t="s">
        <v>77</v>
      </c>
      <c r="GO29" s="116" t="s">
        <v>77</v>
      </c>
      <c r="GP29" s="116" t="s">
        <v>77</v>
      </c>
      <c r="GQ29" s="116" t="s">
        <v>77</v>
      </c>
      <c r="GR29" s="116" t="s">
        <v>77</v>
      </c>
      <c r="GS29" s="116" t="s">
        <v>77</v>
      </c>
      <c r="GT29" s="116" t="s">
        <v>77</v>
      </c>
      <c r="GU29" s="116" t="s">
        <v>77</v>
      </c>
      <c r="GV29" s="116" t="s">
        <v>77</v>
      </c>
      <c r="GW29" s="116" t="s">
        <v>77</v>
      </c>
      <c r="GX29" s="116" t="s">
        <v>77</v>
      </c>
      <c r="GY29" s="116" t="s">
        <v>77</v>
      </c>
      <c r="GZ29" s="116" t="s">
        <v>77</v>
      </c>
      <c r="HA29" s="116" t="s">
        <v>77</v>
      </c>
      <c r="HB29" s="116" t="s">
        <v>77</v>
      </c>
      <c r="HC29" s="116" t="s">
        <v>77</v>
      </c>
    </row>
    <row r="30" spans="1:211" x14ac:dyDescent="0.2">
      <c r="A30" s="11"/>
      <c r="B30" s="157" t="s">
        <v>8</v>
      </c>
      <c r="C30" s="37"/>
      <c r="D30" s="116" t="s">
        <v>2</v>
      </c>
      <c r="E30" s="116" t="s">
        <v>1</v>
      </c>
      <c r="F30" s="116" t="s">
        <v>2</v>
      </c>
      <c r="G30" s="116" t="s">
        <v>1</v>
      </c>
      <c r="H30" s="116" t="s">
        <v>2</v>
      </c>
      <c r="I30" s="116" t="s">
        <v>2</v>
      </c>
      <c r="J30" s="116" t="s">
        <v>2</v>
      </c>
      <c r="K30" s="116" t="s">
        <v>2</v>
      </c>
      <c r="L30" s="116" t="s">
        <v>2</v>
      </c>
      <c r="M30" s="116" t="s">
        <v>2</v>
      </c>
      <c r="N30" s="116" t="s">
        <v>2</v>
      </c>
      <c r="O30" s="116" t="s">
        <v>2</v>
      </c>
      <c r="P30" s="116" t="s">
        <v>2</v>
      </c>
      <c r="Q30" s="116" t="s">
        <v>2</v>
      </c>
      <c r="R30" s="116" t="s">
        <v>2</v>
      </c>
      <c r="S30" s="116" t="s">
        <v>2</v>
      </c>
      <c r="T30" s="116" t="s">
        <v>2</v>
      </c>
      <c r="U30" s="116" t="s">
        <v>2</v>
      </c>
      <c r="V30" s="116" t="s">
        <v>2</v>
      </c>
      <c r="W30" s="116" t="s">
        <v>2</v>
      </c>
      <c r="X30" s="116" t="s">
        <v>2</v>
      </c>
      <c r="Y30" s="116" t="s">
        <v>2</v>
      </c>
      <c r="Z30" s="116" t="s">
        <v>2</v>
      </c>
      <c r="AA30" s="116" t="s">
        <v>2</v>
      </c>
      <c r="AB30" s="116" t="s">
        <v>2</v>
      </c>
      <c r="AC30" s="116" t="s">
        <v>2</v>
      </c>
      <c r="AD30" s="116" t="s">
        <v>2</v>
      </c>
      <c r="AE30" s="116" t="s">
        <v>2</v>
      </c>
      <c r="AF30" s="116" t="s">
        <v>2</v>
      </c>
      <c r="AG30" s="116" t="s">
        <v>2</v>
      </c>
      <c r="AH30" s="116" t="s">
        <v>2</v>
      </c>
      <c r="AI30" s="116" t="s">
        <v>2</v>
      </c>
      <c r="AJ30" s="116" t="s">
        <v>2</v>
      </c>
      <c r="AK30" s="116" t="s">
        <v>2</v>
      </c>
      <c r="AL30" s="116" t="s">
        <v>2</v>
      </c>
      <c r="AM30" s="116" t="s">
        <v>2</v>
      </c>
      <c r="AN30" s="116" t="s">
        <v>2</v>
      </c>
      <c r="AO30" s="116" t="s">
        <v>2</v>
      </c>
      <c r="AP30" s="116" t="s">
        <v>2</v>
      </c>
      <c r="AQ30" s="116" t="s">
        <v>2</v>
      </c>
      <c r="AR30" s="116" t="s">
        <v>2</v>
      </c>
      <c r="AS30" s="116" t="s">
        <v>2</v>
      </c>
      <c r="AT30" s="116" t="s">
        <v>2</v>
      </c>
      <c r="AU30" s="116" t="s">
        <v>2</v>
      </c>
      <c r="AV30" s="116" t="s">
        <v>2</v>
      </c>
      <c r="AW30" s="116" t="s">
        <v>2</v>
      </c>
      <c r="AX30" s="116" t="s">
        <v>2</v>
      </c>
      <c r="AY30" s="116" t="s">
        <v>2</v>
      </c>
      <c r="AZ30" s="116" t="s">
        <v>2</v>
      </c>
      <c r="BA30" s="116" t="s">
        <v>2</v>
      </c>
      <c r="BB30" s="116" t="s">
        <v>2</v>
      </c>
      <c r="BC30" s="116" t="s">
        <v>2</v>
      </c>
      <c r="BD30" s="116" t="s">
        <v>2</v>
      </c>
      <c r="BE30" s="116" t="s">
        <v>2</v>
      </c>
      <c r="BF30" s="116" t="s">
        <v>2</v>
      </c>
      <c r="BG30" s="116" t="s">
        <v>2</v>
      </c>
      <c r="BH30" s="116" t="s">
        <v>1</v>
      </c>
      <c r="BI30" s="116" t="s">
        <v>2</v>
      </c>
      <c r="BJ30" s="116" t="s">
        <v>2</v>
      </c>
      <c r="BK30" s="116" t="s">
        <v>2</v>
      </c>
      <c r="BL30" s="116" t="s">
        <v>2</v>
      </c>
      <c r="BM30" s="116" t="s">
        <v>2</v>
      </c>
      <c r="BN30" s="116" t="s">
        <v>1</v>
      </c>
      <c r="BO30" s="116" t="s">
        <v>2</v>
      </c>
      <c r="BP30" s="116" t="s">
        <v>2</v>
      </c>
      <c r="BQ30" s="116" t="s">
        <v>2</v>
      </c>
      <c r="BR30" s="116" t="s">
        <v>2</v>
      </c>
      <c r="BS30" s="116" t="s">
        <v>2</v>
      </c>
      <c r="BT30" s="116" t="s">
        <v>2</v>
      </c>
      <c r="BU30" s="116" t="s">
        <v>2</v>
      </c>
      <c r="BV30" s="116" t="s">
        <v>2</v>
      </c>
      <c r="BW30" s="116" t="s">
        <v>2</v>
      </c>
      <c r="BX30" s="116" t="s">
        <v>2</v>
      </c>
      <c r="BY30" s="116" t="s">
        <v>2</v>
      </c>
      <c r="BZ30" s="116" t="s">
        <v>2</v>
      </c>
      <c r="CA30" s="116" t="s">
        <v>2</v>
      </c>
      <c r="CB30" s="116" t="s">
        <v>2</v>
      </c>
      <c r="CC30" s="116" t="s">
        <v>2</v>
      </c>
      <c r="CD30" s="116" t="s">
        <v>2</v>
      </c>
      <c r="CE30" s="116" t="s">
        <v>2</v>
      </c>
      <c r="CF30" s="116" t="s">
        <v>2</v>
      </c>
      <c r="CG30" s="116" t="s">
        <v>2</v>
      </c>
      <c r="CH30" s="116" t="s">
        <v>2</v>
      </c>
      <c r="CI30" s="116" t="s">
        <v>2</v>
      </c>
      <c r="CJ30" s="116" t="s">
        <v>2</v>
      </c>
      <c r="CK30" s="116" t="s">
        <v>2</v>
      </c>
      <c r="CL30" s="116" t="s">
        <v>2</v>
      </c>
      <c r="CM30" s="116" t="s">
        <v>2</v>
      </c>
      <c r="CN30" s="116" t="s">
        <v>2</v>
      </c>
      <c r="CO30" s="116" t="s">
        <v>2</v>
      </c>
      <c r="CP30" s="116" t="s">
        <v>2</v>
      </c>
      <c r="CQ30" s="116" t="s">
        <v>2</v>
      </c>
      <c r="CR30" s="116" t="s">
        <v>2</v>
      </c>
      <c r="CS30" s="116" t="s">
        <v>2</v>
      </c>
      <c r="CT30" s="116" t="s">
        <v>2</v>
      </c>
      <c r="CU30" s="116" t="s">
        <v>2</v>
      </c>
      <c r="CV30" s="116" t="s">
        <v>2</v>
      </c>
      <c r="CW30" s="116" t="s">
        <v>2</v>
      </c>
      <c r="CX30" s="116" t="s">
        <v>2</v>
      </c>
      <c r="CY30" s="116" t="s">
        <v>2</v>
      </c>
      <c r="CZ30" s="116" t="s">
        <v>2</v>
      </c>
      <c r="DA30" s="116" t="s">
        <v>2</v>
      </c>
      <c r="DC30" s="116" t="s">
        <v>2</v>
      </c>
      <c r="DE30" s="116" t="s">
        <v>2</v>
      </c>
      <c r="DF30" s="116" t="s">
        <v>2</v>
      </c>
      <c r="DG30" s="116" t="s">
        <v>2</v>
      </c>
      <c r="DH30" s="116" t="s">
        <v>2</v>
      </c>
      <c r="DI30" s="116" t="s">
        <v>2</v>
      </c>
      <c r="DJ30" s="116" t="s">
        <v>2</v>
      </c>
      <c r="DK30" s="116" t="s">
        <v>2</v>
      </c>
      <c r="DL30" s="116" t="s">
        <v>2</v>
      </c>
      <c r="DM30" s="116" t="s">
        <v>2</v>
      </c>
      <c r="DN30" s="116" t="s">
        <v>2</v>
      </c>
      <c r="DO30" s="116" t="s">
        <v>2</v>
      </c>
      <c r="DP30" s="116" t="s">
        <v>2</v>
      </c>
      <c r="DQ30" s="116" t="s">
        <v>2</v>
      </c>
      <c r="DR30" s="116" t="s">
        <v>2</v>
      </c>
      <c r="DS30" s="116" t="s">
        <v>2</v>
      </c>
      <c r="DT30" s="116" t="s">
        <v>2</v>
      </c>
      <c r="DU30" s="116" t="s">
        <v>2</v>
      </c>
      <c r="DV30" s="116" t="s">
        <v>2</v>
      </c>
      <c r="DW30" s="116" t="s">
        <v>2</v>
      </c>
      <c r="DX30" s="116" t="s">
        <v>2</v>
      </c>
      <c r="DY30" s="116" t="s">
        <v>2</v>
      </c>
      <c r="DZ30" s="116" t="s">
        <v>2</v>
      </c>
      <c r="EA30" s="116" t="s">
        <v>2</v>
      </c>
      <c r="EB30" s="116" t="s">
        <v>2</v>
      </c>
      <c r="EC30" s="116" t="s">
        <v>2</v>
      </c>
      <c r="ED30" s="116" t="s">
        <v>2</v>
      </c>
      <c r="EE30" s="116" t="s">
        <v>2</v>
      </c>
      <c r="EF30" s="116" t="s">
        <v>2</v>
      </c>
      <c r="EG30" s="116" t="s">
        <v>2</v>
      </c>
      <c r="EH30" s="116" t="s">
        <v>2</v>
      </c>
      <c r="EI30" s="116" t="s">
        <v>2</v>
      </c>
      <c r="EJ30" s="116" t="s">
        <v>2</v>
      </c>
      <c r="EK30" s="116" t="s">
        <v>2</v>
      </c>
      <c r="EL30" s="116" t="s">
        <v>2</v>
      </c>
      <c r="EM30" s="116" t="s">
        <v>2</v>
      </c>
      <c r="EN30" s="116" t="s">
        <v>2</v>
      </c>
      <c r="EO30" s="116" t="s">
        <v>2</v>
      </c>
      <c r="EP30" s="116" t="s">
        <v>2</v>
      </c>
      <c r="EQ30" s="116" t="s">
        <v>2</v>
      </c>
      <c r="ER30" s="116" t="s">
        <v>2</v>
      </c>
      <c r="ES30" s="116" t="s">
        <v>2</v>
      </c>
      <c r="ET30" s="116" t="s">
        <v>2</v>
      </c>
      <c r="EU30" s="116" t="s">
        <v>2</v>
      </c>
      <c r="EV30" s="116" t="s">
        <v>2</v>
      </c>
      <c r="EW30" s="116" t="s">
        <v>2</v>
      </c>
      <c r="EX30" s="116" t="s">
        <v>2</v>
      </c>
      <c r="EY30" s="116" t="s">
        <v>2</v>
      </c>
      <c r="EZ30" s="116" t="s">
        <v>2</v>
      </c>
      <c r="FA30" s="116" t="s">
        <v>2</v>
      </c>
      <c r="FB30" s="116" t="s">
        <v>2</v>
      </c>
      <c r="FC30" s="116" t="s">
        <v>2</v>
      </c>
      <c r="FD30" s="116" t="s">
        <v>2</v>
      </c>
      <c r="FE30" s="116" t="s">
        <v>2</v>
      </c>
      <c r="FF30" s="116" t="s">
        <v>2</v>
      </c>
      <c r="FG30" s="116" t="s">
        <v>2</v>
      </c>
      <c r="FH30" s="116" t="s">
        <v>2</v>
      </c>
      <c r="FI30" s="116" t="s">
        <v>2</v>
      </c>
      <c r="FJ30" s="116" t="s">
        <v>2</v>
      </c>
      <c r="FK30" s="116" t="s">
        <v>2</v>
      </c>
      <c r="FL30" s="116" t="s">
        <v>2</v>
      </c>
      <c r="FM30" s="116" t="s">
        <v>2</v>
      </c>
      <c r="FN30" s="116" t="s">
        <v>2</v>
      </c>
      <c r="FO30" s="116" t="s">
        <v>2</v>
      </c>
      <c r="FP30" s="116" t="s">
        <v>2</v>
      </c>
      <c r="FQ30" s="116" t="s">
        <v>2</v>
      </c>
      <c r="FR30" s="116" t="s">
        <v>2</v>
      </c>
      <c r="FS30" s="116" t="s">
        <v>2</v>
      </c>
      <c r="FT30" s="116" t="s">
        <v>2</v>
      </c>
      <c r="FU30" s="116" t="s">
        <v>2</v>
      </c>
      <c r="FV30" s="116" t="s">
        <v>2</v>
      </c>
      <c r="FW30" s="116" t="s">
        <v>2</v>
      </c>
      <c r="FX30" s="116" t="s">
        <v>2</v>
      </c>
      <c r="FY30" s="116" t="s">
        <v>2</v>
      </c>
      <c r="FZ30" s="116" t="s">
        <v>2</v>
      </c>
      <c r="GA30" s="116" t="s">
        <v>2</v>
      </c>
      <c r="GB30" s="116" t="s">
        <v>2</v>
      </c>
      <c r="GC30" s="116" t="s">
        <v>2</v>
      </c>
      <c r="GD30" s="116" t="s">
        <v>2</v>
      </c>
      <c r="GE30" s="116" t="s">
        <v>2</v>
      </c>
      <c r="GF30" s="116" t="s">
        <v>2</v>
      </c>
      <c r="GG30" s="116" t="s">
        <v>2</v>
      </c>
      <c r="GH30" s="116" t="s">
        <v>2</v>
      </c>
      <c r="GI30" s="116" t="s">
        <v>2</v>
      </c>
      <c r="GJ30" s="116" t="s">
        <v>2</v>
      </c>
      <c r="GK30" s="116" t="s">
        <v>2</v>
      </c>
      <c r="GL30" s="116" t="s">
        <v>2</v>
      </c>
      <c r="GM30" s="116" t="s">
        <v>2</v>
      </c>
      <c r="GN30" s="116" t="s">
        <v>2</v>
      </c>
      <c r="GO30" s="116" t="s">
        <v>2</v>
      </c>
      <c r="GP30" s="116" t="s">
        <v>2</v>
      </c>
      <c r="GQ30" s="116" t="s">
        <v>2</v>
      </c>
      <c r="GR30" s="116" t="s">
        <v>2</v>
      </c>
      <c r="GS30" s="116" t="s">
        <v>2</v>
      </c>
      <c r="GT30" s="116" t="s">
        <v>2</v>
      </c>
      <c r="GU30" s="116" t="s">
        <v>2</v>
      </c>
      <c r="GV30" s="116" t="s">
        <v>2</v>
      </c>
      <c r="GW30" s="116" t="s">
        <v>2</v>
      </c>
      <c r="GX30" s="116" t="s">
        <v>2</v>
      </c>
      <c r="GY30" s="116" t="s">
        <v>2</v>
      </c>
      <c r="GZ30" s="116" t="s">
        <v>2</v>
      </c>
      <c r="HA30" s="116" t="s">
        <v>2</v>
      </c>
      <c r="HB30" s="116" t="s">
        <v>2</v>
      </c>
      <c r="HC30" s="116" t="s">
        <v>2</v>
      </c>
    </row>
    <row r="31" spans="1:211" x14ac:dyDescent="0.2">
      <c r="A31" s="35" t="s">
        <v>22</v>
      </c>
      <c r="B31" s="161"/>
      <c r="C31" s="15"/>
      <c r="D31" s="116" t="s">
        <v>77</v>
      </c>
      <c r="E31" s="116" t="s">
        <v>96</v>
      </c>
      <c r="F31" s="116" t="s">
        <v>77</v>
      </c>
      <c r="G31" s="116" t="s">
        <v>98</v>
      </c>
      <c r="H31" s="116" t="s">
        <v>77</v>
      </c>
      <c r="I31" s="116" t="s">
        <v>77</v>
      </c>
      <c r="J31" s="116" t="s">
        <v>77</v>
      </c>
      <c r="K31" s="116" t="s">
        <v>77</v>
      </c>
      <c r="L31" s="116" t="s">
        <v>77</v>
      </c>
      <c r="M31" s="116" t="s">
        <v>77</v>
      </c>
      <c r="N31" s="116" t="s">
        <v>77</v>
      </c>
      <c r="O31" s="116" t="s">
        <v>77</v>
      </c>
      <c r="P31" s="116" t="s">
        <v>77</v>
      </c>
      <c r="Q31" s="116" t="s">
        <v>77</v>
      </c>
      <c r="R31" s="116" t="s">
        <v>77</v>
      </c>
      <c r="S31" s="116" t="s">
        <v>77</v>
      </c>
      <c r="T31" s="116" t="s">
        <v>77</v>
      </c>
      <c r="U31" s="116" t="s">
        <v>77</v>
      </c>
      <c r="V31" s="116" t="s">
        <v>77</v>
      </c>
      <c r="W31" s="116" t="s">
        <v>77</v>
      </c>
      <c r="X31" s="116" t="s">
        <v>77</v>
      </c>
      <c r="Y31" s="116" t="s">
        <v>77</v>
      </c>
      <c r="Z31" s="116" t="s">
        <v>77</v>
      </c>
      <c r="AA31" s="116" t="s">
        <v>77</v>
      </c>
      <c r="AB31" s="116" t="s">
        <v>77</v>
      </c>
      <c r="AC31" s="116" t="s">
        <v>77</v>
      </c>
      <c r="AD31" s="116" t="s">
        <v>77</v>
      </c>
      <c r="AE31" s="116" t="s">
        <v>77</v>
      </c>
      <c r="AF31" s="116" t="s">
        <v>77</v>
      </c>
      <c r="AG31" s="116" t="s">
        <v>77</v>
      </c>
      <c r="AH31" s="116" t="s">
        <v>77</v>
      </c>
      <c r="AI31" s="116" t="s">
        <v>77</v>
      </c>
      <c r="AJ31" s="116" t="s">
        <v>77</v>
      </c>
      <c r="AK31" s="116" t="s">
        <v>77</v>
      </c>
      <c r="AL31" s="116" t="s">
        <v>77</v>
      </c>
      <c r="AM31" s="116" t="s">
        <v>77</v>
      </c>
      <c r="AN31" s="116" t="s">
        <v>77</v>
      </c>
      <c r="AO31" s="116" t="s">
        <v>77</v>
      </c>
      <c r="AP31" s="116" t="s">
        <v>77</v>
      </c>
      <c r="AQ31" s="116" t="s">
        <v>77</v>
      </c>
      <c r="AR31" s="116" t="s">
        <v>77</v>
      </c>
      <c r="AS31" s="116" t="s">
        <v>77</v>
      </c>
      <c r="AT31" s="116" t="s">
        <v>77</v>
      </c>
      <c r="AU31" s="116" t="s">
        <v>77</v>
      </c>
      <c r="AV31" s="116" t="s">
        <v>77</v>
      </c>
      <c r="AW31" s="116" t="s">
        <v>77</v>
      </c>
      <c r="AX31" s="116" t="s">
        <v>77</v>
      </c>
      <c r="AY31" s="116" t="s">
        <v>77</v>
      </c>
      <c r="AZ31" s="116" t="s">
        <v>77</v>
      </c>
      <c r="BA31" s="116" t="s">
        <v>77</v>
      </c>
      <c r="BB31" s="116" t="s">
        <v>77</v>
      </c>
      <c r="BC31" s="116" t="s">
        <v>77</v>
      </c>
      <c r="BD31" s="116" t="s">
        <v>77</v>
      </c>
      <c r="BE31" s="116" t="s">
        <v>77</v>
      </c>
      <c r="BF31" s="116" t="s">
        <v>77</v>
      </c>
      <c r="BG31" s="116" t="s">
        <v>77</v>
      </c>
      <c r="BH31" s="116" t="s">
        <v>393</v>
      </c>
      <c r="BI31" s="116" t="s">
        <v>77</v>
      </c>
      <c r="BJ31" s="116" t="s">
        <v>77</v>
      </c>
      <c r="BK31" s="116" t="s">
        <v>77</v>
      </c>
      <c r="BL31" s="116" t="s">
        <v>77</v>
      </c>
      <c r="BM31" s="116" t="s">
        <v>77</v>
      </c>
      <c r="BN31" s="116" t="s">
        <v>263</v>
      </c>
      <c r="BO31" s="116" t="s">
        <v>77</v>
      </c>
      <c r="BP31" s="116" t="s">
        <v>77</v>
      </c>
      <c r="BQ31" s="116" t="s">
        <v>77</v>
      </c>
      <c r="BR31" s="116" t="s">
        <v>77</v>
      </c>
      <c r="BS31" s="116" t="s">
        <v>77</v>
      </c>
      <c r="BT31" s="116" t="s">
        <v>77</v>
      </c>
      <c r="BU31" s="116" t="s">
        <v>77</v>
      </c>
      <c r="BV31" s="116" t="s">
        <v>77</v>
      </c>
      <c r="BW31" s="116" t="s">
        <v>77</v>
      </c>
      <c r="BX31" s="116" t="s">
        <v>77</v>
      </c>
      <c r="BY31" s="116" t="s">
        <v>77</v>
      </c>
      <c r="BZ31" s="116" t="s">
        <v>77</v>
      </c>
      <c r="CA31" s="116" t="s">
        <v>77</v>
      </c>
      <c r="CB31" s="116" t="s">
        <v>77</v>
      </c>
      <c r="CC31" s="116" t="s">
        <v>77</v>
      </c>
      <c r="CD31" s="116" t="s">
        <v>77</v>
      </c>
      <c r="CE31" s="116" t="s">
        <v>77</v>
      </c>
      <c r="CF31" s="116" t="s">
        <v>77</v>
      </c>
      <c r="CG31" s="116" t="s">
        <v>77</v>
      </c>
      <c r="CH31" s="116" t="s">
        <v>77</v>
      </c>
      <c r="CI31" s="116" t="s">
        <v>77</v>
      </c>
      <c r="CJ31" s="116" t="s">
        <v>77</v>
      </c>
      <c r="CK31" s="116" t="s">
        <v>77</v>
      </c>
      <c r="CL31" s="116" t="s">
        <v>77</v>
      </c>
      <c r="CM31" s="116" t="s">
        <v>77</v>
      </c>
      <c r="CN31" s="116" t="s">
        <v>77</v>
      </c>
      <c r="CO31" s="116" t="s">
        <v>77</v>
      </c>
      <c r="CP31" s="116" t="s">
        <v>322</v>
      </c>
      <c r="CQ31" s="116" t="s">
        <v>77</v>
      </c>
      <c r="CR31" s="116" t="s">
        <v>77</v>
      </c>
      <c r="CS31" s="116" t="s">
        <v>77</v>
      </c>
      <c r="CT31" s="116" t="s">
        <v>77</v>
      </c>
      <c r="CU31" s="116" t="s">
        <v>77</v>
      </c>
      <c r="CV31" s="116" t="s">
        <v>77</v>
      </c>
      <c r="CW31" s="116" t="s">
        <v>77</v>
      </c>
      <c r="CX31" s="116" t="s">
        <v>77</v>
      </c>
      <c r="CY31" s="116" t="s">
        <v>77</v>
      </c>
      <c r="CZ31" s="116" t="s">
        <v>77</v>
      </c>
      <c r="DA31" s="116" t="s">
        <v>77</v>
      </c>
      <c r="DC31" s="116" t="s">
        <v>77</v>
      </c>
      <c r="DE31" s="116" t="s">
        <v>77</v>
      </c>
      <c r="DF31" s="116" t="s">
        <v>77</v>
      </c>
      <c r="DG31" s="116" t="s">
        <v>77</v>
      </c>
      <c r="DH31" s="116" t="s">
        <v>77</v>
      </c>
      <c r="DI31" s="116" t="s">
        <v>77</v>
      </c>
      <c r="DJ31" s="116" t="s">
        <v>77</v>
      </c>
      <c r="DK31" s="116" t="s">
        <v>77</v>
      </c>
      <c r="DL31" s="116" t="s">
        <v>77</v>
      </c>
      <c r="DM31" s="116" t="s">
        <v>77</v>
      </c>
      <c r="DN31" s="116" t="s">
        <v>77</v>
      </c>
      <c r="DO31" s="116" t="s">
        <v>77</v>
      </c>
      <c r="DP31" s="116" t="s">
        <v>77</v>
      </c>
      <c r="DQ31" s="116" t="s">
        <v>77</v>
      </c>
      <c r="DR31" s="116" t="s">
        <v>77</v>
      </c>
      <c r="DS31" s="116" t="s">
        <v>77</v>
      </c>
      <c r="DT31" s="116" t="s">
        <v>77</v>
      </c>
      <c r="DU31" s="116" t="s">
        <v>77</v>
      </c>
      <c r="DV31" s="116" t="s">
        <v>77</v>
      </c>
      <c r="DW31" s="116" t="s">
        <v>77</v>
      </c>
      <c r="DX31" s="116" t="s">
        <v>77</v>
      </c>
      <c r="DY31" s="116" t="s">
        <v>77</v>
      </c>
      <c r="DZ31" s="116" t="s">
        <v>77</v>
      </c>
      <c r="EA31" s="116" t="s">
        <v>77</v>
      </c>
      <c r="EB31" s="116" t="s">
        <v>77</v>
      </c>
      <c r="EC31" s="116" t="s">
        <v>77</v>
      </c>
      <c r="ED31" s="116" t="s">
        <v>77</v>
      </c>
      <c r="EE31" s="116" t="s">
        <v>77</v>
      </c>
      <c r="EF31" s="116" t="s">
        <v>77</v>
      </c>
      <c r="EG31" s="116" t="s">
        <v>77</v>
      </c>
      <c r="EH31" s="116" t="s">
        <v>77</v>
      </c>
      <c r="EI31" s="116" t="s">
        <v>77</v>
      </c>
      <c r="EJ31" s="116" t="s">
        <v>77</v>
      </c>
      <c r="EK31" s="116" t="s">
        <v>77</v>
      </c>
      <c r="EL31" s="116" t="s">
        <v>77</v>
      </c>
      <c r="EM31" s="116" t="s">
        <v>77</v>
      </c>
      <c r="EN31" s="116" t="s">
        <v>77</v>
      </c>
      <c r="EO31" s="116" t="s">
        <v>77</v>
      </c>
      <c r="EP31" s="116" t="s">
        <v>77</v>
      </c>
      <c r="EQ31" s="116" t="s">
        <v>77</v>
      </c>
      <c r="ER31" s="116" t="s">
        <v>77</v>
      </c>
      <c r="ES31" s="116" t="s">
        <v>77</v>
      </c>
      <c r="ET31" s="116" t="s">
        <v>77</v>
      </c>
      <c r="EU31" s="116" t="s">
        <v>77</v>
      </c>
      <c r="EV31" s="116" t="s">
        <v>77</v>
      </c>
      <c r="EW31" s="116" t="s">
        <v>77</v>
      </c>
      <c r="EX31" s="116" t="s">
        <v>77</v>
      </c>
      <c r="EY31" s="116" t="s">
        <v>77</v>
      </c>
      <c r="EZ31" s="116" t="s">
        <v>77</v>
      </c>
      <c r="FA31" s="116" t="s">
        <v>77</v>
      </c>
      <c r="FB31" s="116" t="s">
        <v>77</v>
      </c>
      <c r="FC31" s="116" t="s">
        <v>77</v>
      </c>
      <c r="FD31" s="116" t="s">
        <v>77</v>
      </c>
      <c r="FE31" s="116" t="s">
        <v>77</v>
      </c>
      <c r="FF31" s="116" t="s">
        <v>77</v>
      </c>
      <c r="FG31" s="116" t="s">
        <v>77</v>
      </c>
      <c r="FH31" s="116" t="s">
        <v>77</v>
      </c>
      <c r="FI31" s="116" t="s">
        <v>77</v>
      </c>
      <c r="FJ31" s="116" t="s">
        <v>77</v>
      </c>
      <c r="FK31" s="116" t="s">
        <v>77</v>
      </c>
      <c r="FL31" s="116" t="s">
        <v>77</v>
      </c>
      <c r="FM31" s="116" t="s">
        <v>77</v>
      </c>
      <c r="FN31" s="116" t="s">
        <v>77</v>
      </c>
      <c r="FO31" s="116" t="s">
        <v>77</v>
      </c>
      <c r="FP31" s="116" t="s">
        <v>77</v>
      </c>
      <c r="FQ31" s="116" t="s">
        <v>77</v>
      </c>
      <c r="FR31" s="116" t="s">
        <v>77</v>
      </c>
      <c r="FS31" s="116" t="s">
        <v>77</v>
      </c>
      <c r="FT31" s="116" t="s">
        <v>77</v>
      </c>
      <c r="FU31" s="116" t="s">
        <v>77</v>
      </c>
      <c r="FV31" s="116" t="s">
        <v>77</v>
      </c>
      <c r="FW31" s="116" t="s">
        <v>77</v>
      </c>
      <c r="FX31" s="116" t="s">
        <v>77</v>
      </c>
      <c r="FY31" s="116" t="s">
        <v>77</v>
      </c>
      <c r="FZ31" s="116" t="s">
        <v>77</v>
      </c>
      <c r="GA31" s="116" t="s">
        <v>77</v>
      </c>
      <c r="GB31" s="116" t="s">
        <v>77</v>
      </c>
      <c r="GC31" s="116" t="s">
        <v>77</v>
      </c>
      <c r="GD31" s="116" t="s">
        <v>77</v>
      </c>
      <c r="GE31" s="116" t="s">
        <v>77</v>
      </c>
      <c r="GF31" s="116" t="s">
        <v>77</v>
      </c>
      <c r="GG31" s="116" t="s">
        <v>77</v>
      </c>
      <c r="GH31" s="116" t="s">
        <v>77</v>
      </c>
      <c r="GI31" s="116" t="s">
        <v>77</v>
      </c>
      <c r="GJ31" s="116" t="s">
        <v>77</v>
      </c>
      <c r="GK31" s="116" t="s">
        <v>77</v>
      </c>
      <c r="GL31" s="116" t="s">
        <v>77</v>
      </c>
      <c r="GM31" s="116" t="s">
        <v>77</v>
      </c>
      <c r="GN31" s="116" t="s">
        <v>77</v>
      </c>
      <c r="GO31" s="116" t="s">
        <v>77</v>
      </c>
      <c r="GP31" s="116" t="s">
        <v>77</v>
      </c>
      <c r="GQ31" s="116" t="s">
        <v>77</v>
      </c>
      <c r="GR31" s="116" t="s">
        <v>77</v>
      </c>
      <c r="GS31" s="116" t="s">
        <v>77</v>
      </c>
      <c r="GT31" s="116" t="s">
        <v>77</v>
      </c>
      <c r="GU31" s="116" t="s">
        <v>77</v>
      </c>
      <c r="GV31" s="116" t="s">
        <v>77</v>
      </c>
      <c r="GW31" s="116" t="s">
        <v>77</v>
      </c>
      <c r="GX31" s="116" t="s">
        <v>77</v>
      </c>
      <c r="GY31" s="116" t="s">
        <v>77</v>
      </c>
      <c r="GZ31" s="116" t="s">
        <v>77</v>
      </c>
      <c r="HA31" s="116" t="s">
        <v>77</v>
      </c>
      <c r="HB31" s="116" t="s">
        <v>77</v>
      </c>
      <c r="HC31" s="116" t="s">
        <v>77</v>
      </c>
    </row>
    <row r="32" spans="1:211" s="171" customFormat="1" ht="25.5" x14ac:dyDescent="0.2">
      <c r="A32" s="181" t="s">
        <v>19</v>
      </c>
      <c r="B32" s="169" t="s">
        <v>4</v>
      </c>
      <c r="C32" s="172"/>
      <c r="D32" s="177">
        <v>50</v>
      </c>
      <c r="E32" s="177">
        <v>0</v>
      </c>
      <c r="F32" s="177">
        <v>0</v>
      </c>
      <c r="G32" s="177">
        <v>0</v>
      </c>
      <c r="H32" s="177">
        <v>0</v>
      </c>
      <c r="I32" s="177">
        <v>0</v>
      </c>
      <c r="J32" s="177">
        <v>0</v>
      </c>
      <c r="K32" s="177">
        <v>50</v>
      </c>
      <c r="L32" s="177">
        <v>50</v>
      </c>
      <c r="M32" s="177">
        <v>50</v>
      </c>
      <c r="N32" s="177">
        <v>50</v>
      </c>
      <c r="O32" s="177">
        <v>0</v>
      </c>
      <c r="P32" s="177">
        <v>0</v>
      </c>
      <c r="Q32" s="177">
        <v>0</v>
      </c>
      <c r="R32" s="177">
        <v>0</v>
      </c>
      <c r="S32" s="177" t="s">
        <v>341</v>
      </c>
      <c r="T32" s="177">
        <v>0</v>
      </c>
      <c r="U32" s="177">
        <v>0</v>
      </c>
      <c r="V32" s="177">
        <v>0</v>
      </c>
      <c r="W32" s="177">
        <v>0</v>
      </c>
      <c r="X32" s="177">
        <v>0</v>
      </c>
      <c r="Y32" s="177">
        <v>0</v>
      </c>
      <c r="Z32" s="177">
        <v>0</v>
      </c>
      <c r="AA32" s="177">
        <v>0</v>
      </c>
      <c r="AB32" s="177">
        <v>0</v>
      </c>
      <c r="AC32" s="177">
        <v>0</v>
      </c>
      <c r="AD32" s="177">
        <v>0</v>
      </c>
      <c r="AE32" s="177">
        <v>0</v>
      </c>
      <c r="AF32" s="177">
        <v>0</v>
      </c>
      <c r="AG32" s="177">
        <v>0</v>
      </c>
      <c r="AH32" s="177">
        <v>0</v>
      </c>
      <c r="AI32" s="177">
        <v>0</v>
      </c>
      <c r="AJ32" s="177">
        <v>0</v>
      </c>
      <c r="AK32" s="177">
        <v>50</v>
      </c>
      <c r="AL32" s="177">
        <v>0</v>
      </c>
      <c r="AM32" s="177">
        <v>0</v>
      </c>
      <c r="AN32" s="177" t="s">
        <v>341</v>
      </c>
      <c r="AO32" s="177">
        <v>0</v>
      </c>
      <c r="AP32" s="177">
        <v>0</v>
      </c>
      <c r="AQ32" s="177">
        <v>0</v>
      </c>
      <c r="AR32" s="177">
        <v>0</v>
      </c>
      <c r="AS32" s="177">
        <v>0</v>
      </c>
      <c r="AT32" s="177">
        <v>0</v>
      </c>
      <c r="AU32" s="177">
        <v>0</v>
      </c>
      <c r="AV32" s="177">
        <v>0</v>
      </c>
      <c r="AW32" s="177">
        <v>0</v>
      </c>
      <c r="AX32" s="177">
        <v>0</v>
      </c>
      <c r="AY32" s="177">
        <v>0</v>
      </c>
      <c r="AZ32" s="177">
        <v>0</v>
      </c>
      <c r="BA32" s="177" t="s">
        <v>112</v>
      </c>
      <c r="BB32" s="177" t="s">
        <v>113</v>
      </c>
      <c r="BC32" s="177" t="s">
        <v>114</v>
      </c>
      <c r="BD32" s="177" t="s">
        <v>404</v>
      </c>
      <c r="BE32" s="177">
        <v>0</v>
      </c>
      <c r="BF32" s="177">
        <v>0</v>
      </c>
      <c r="BG32" s="177">
        <v>3</v>
      </c>
      <c r="BH32" s="177">
        <v>0</v>
      </c>
      <c r="BI32" s="177" t="s">
        <v>264</v>
      </c>
      <c r="BJ32" s="177" t="s">
        <v>266</v>
      </c>
      <c r="BK32" s="177" t="s">
        <v>269</v>
      </c>
      <c r="BL32" s="177">
        <v>10</v>
      </c>
      <c r="BM32" s="177" t="s">
        <v>264</v>
      </c>
      <c r="BN32" s="177">
        <v>0</v>
      </c>
      <c r="BO32" s="177" t="s">
        <v>267</v>
      </c>
      <c r="BP32" s="177">
        <v>0</v>
      </c>
      <c r="BQ32" s="177" t="s">
        <v>264</v>
      </c>
      <c r="BR32" s="177" t="s">
        <v>264</v>
      </c>
      <c r="BS32" s="177" t="s">
        <v>268</v>
      </c>
      <c r="BT32" s="177" t="s">
        <v>267</v>
      </c>
      <c r="BU32" s="177" t="s">
        <v>266</v>
      </c>
      <c r="BV32" s="177" t="s">
        <v>267</v>
      </c>
      <c r="BW32" s="177">
        <v>0</v>
      </c>
      <c r="BX32" s="177">
        <v>110</v>
      </c>
      <c r="BY32" s="177">
        <v>10</v>
      </c>
      <c r="BZ32" s="177">
        <v>0</v>
      </c>
      <c r="CA32" s="177">
        <v>0</v>
      </c>
      <c r="CB32" s="177">
        <v>0</v>
      </c>
      <c r="CC32" s="177">
        <v>0</v>
      </c>
      <c r="CD32" s="177">
        <v>5</v>
      </c>
      <c r="CE32" s="177">
        <v>0</v>
      </c>
      <c r="CF32" s="177">
        <v>0</v>
      </c>
      <c r="CG32" s="177">
        <v>0</v>
      </c>
      <c r="CH32" s="177">
        <v>0</v>
      </c>
      <c r="CI32" s="177">
        <v>0</v>
      </c>
      <c r="CJ32" s="177">
        <v>0</v>
      </c>
      <c r="CK32" s="177" t="s">
        <v>312</v>
      </c>
      <c r="CL32" s="177" t="s">
        <v>312</v>
      </c>
      <c r="CM32" s="177" t="s">
        <v>312</v>
      </c>
      <c r="CN32" s="177" t="s">
        <v>318</v>
      </c>
      <c r="CO32" s="177">
        <v>0</v>
      </c>
      <c r="CP32" s="177">
        <v>0</v>
      </c>
      <c r="CQ32" s="177">
        <v>10</v>
      </c>
      <c r="CR32" s="177" t="s">
        <v>265</v>
      </c>
      <c r="CS32" s="177">
        <v>0</v>
      </c>
      <c r="CT32" s="177">
        <v>0</v>
      </c>
      <c r="CU32" s="177" t="s">
        <v>359</v>
      </c>
      <c r="CV32" s="177" t="s">
        <v>530</v>
      </c>
      <c r="CW32" s="177" t="s">
        <v>533</v>
      </c>
      <c r="CX32" s="177">
        <v>0</v>
      </c>
      <c r="CY32" s="177">
        <v>0</v>
      </c>
      <c r="CZ32" s="177">
        <v>0</v>
      </c>
      <c r="DA32" s="177">
        <v>0</v>
      </c>
      <c r="DC32" s="177">
        <v>0</v>
      </c>
      <c r="DE32" s="177">
        <v>0</v>
      </c>
      <c r="DF32" s="177">
        <v>0</v>
      </c>
      <c r="DG32" s="177">
        <v>0</v>
      </c>
      <c r="DH32" s="177">
        <v>0</v>
      </c>
      <c r="DI32" s="177">
        <v>0</v>
      </c>
      <c r="DJ32" s="177">
        <v>0</v>
      </c>
      <c r="DK32" s="177">
        <v>0</v>
      </c>
      <c r="DL32" s="177">
        <v>0</v>
      </c>
      <c r="DM32" s="177">
        <v>0</v>
      </c>
      <c r="DN32" s="177">
        <v>0</v>
      </c>
      <c r="DO32" s="177">
        <v>0</v>
      </c>
      <c r="DP32" s="177">
        <v>0</v>
      </c>
      <c r="DQ32" s="177">
        <v>0</v>
      </c>
      <c r="DR32" s="177">
        <v>0</v>
      </c>
      <c r="DS32" s="177">
        <v>0</v>
      </c>
      <c r="DT32" s="177">
        <v>0</v>
      </c>
      <c r="DU32" s="177">
        <v>0</v>
      </c>
      <c r="DV32" s="177">
        <v>0</v>
      </c>
      <c r="DW32" s="177">
        <v>0</v>
      </c>
      <c r="DX32" s="177">
        <v>0</v>
      </c>
      <c r="DY32" s="177">
        <v>35</v>
      </c>
      <c r="DZ32" s="177">
        <v>0</v>
      </c>
      <c r="EA32" s="177">
        <v>25</v>
      </c>
      <c r="EB32" s="177">
        <v>25</v>
      </c>
      <c r="EC32" s="177">
        <v>10</v>
      </c>
      <c r="ED32" s="177">
        <v>0</v>
      </c>
      <c r="EE32" s="177">
        <v>0</v>
      </c>
      <c r="EF32" s="177">
        <v>0</v>
      </c>
      <c r="EG32" s="177">
        <v>0</v>
      </c>
      <c r="EH32" s="177">
        <v>5</v>
      </c>
      <c r="EI32" s="177">
        <v>0</v>
      </c>
      <c r="EJ32" s="177">
        <v>0</v>
      </c>
      <c r="EK32" s="177">
        <v>0</v>
      </c>
      <c r="EL32" s="177">
        <v>0</v>
      </c>
      <c r="EM32" s="177">
        <v>0</v>
      </c>
      <c r="EN32" s="177">
        <v>0</v>
      </c>
      <c r="EO32" s="177">
        <v>0</v>
      </c>
      <c r="EP32" s="177">
        <v>0</v>
      </c>
      <c r="EQ32" s="177">
        <v>0</v>
      </c>
      <c r="ER32" s="177">
        <v>0</v>
      </c>
      <c r="ES32" s="177">
        <v>0</v>
      </c>
      <c r="ET32" s="177">
        <v>0</v>
      </c>
      <c r="EU32" s="177">
        <v>0</v>
      </c>
      <c r="EV32" s="177">
        <v>0</v>
      </c>
      <c r="EW32" s="177">
        <v>0</v>
      </c>
      <c r="EX32" s="177">
        <v>0</v>
      </c>
      <c r="EY32" s="177">
        <v>0</v>
      </c>
      <c r="EZ32" s="177">
        <v>0</v>
      </c>
      <c r="FA32" s="177">
        <v>0</v>
      </c>
      <c r="FB32" s="177">
        <v>0</v>
      </c>
      <c r="FC32" s="177">
        <v>0</v>
      </c>
      <c r="FD32" s="177">
        <v>0</v>
      </c>
      <c r="FE32" s="177">
        <v>0</v>
      </c>
      <c r="FF32" s="177">
        <v>0</v>
      </c>
      <c r="FG32" s="177">
        <v>0</v>
      </c>
      <c r="FH32" s="177">
        <v>0</v>
      </c>
      <c r="FI32" s="177">
        <v>0</v>
      </c>
      <c r="FJ32" s="177" t="s">
        <v>570</v>
      </c>
      <c r="FK32" s="177" t="s">
        <v>363</v>
      </c>
      <c r="FL32" s="177">
        <v>0</v>
      </c>
      <c r="FM32" s="177">
        <v>10</v>
      </c>
      <c r="FN32" s="177">
        <v>10</v>
      </c>
      <c r="FO32" s="177">
        <v>0</v>
      </c>
      <c r="FP32" s="177">
        <v>0</v>
      </c>
      <c r="FQ32" s="177">
        <v>0</v>
      </c>
      <c r="FR32" s="177">
        <v>0</v>
      </c>
      <c r="FS32" s="177">
        <v>0</v>
      </c>
      <c r="FT32" s="177">
        <v>0</v>
      </c>
      <c r="FU32" s="177">
        <v>0</v>
      </c>
      <c r="FV32" s="177">
        <v>0</v>
      </c>
      <c r="FW32" s="177">
        <v>0</v>
      </c>
      <c r="FX32" s="177">
        <v>0</v>
      </c>
      <c r="FY32" s="177">
        <v>0</v>
      </c>
      <c r="FZ32" s="177">
        <v>0</v>
      </c>
      <c r="GA32" s="177">
        <v>0</v>
      </c>
      <c r="GB32" s="177">
        <v>0</v>
      </c>
      <c r="GC32" s="177">
        <v>0</v>
      </c>
      <c r="GD32" s="177">
        <v>0</v>
      </c>
      <c r="GE32" s="177">
        <v>0</v>
      </c>
      <c r="GF32" s="177">
        <v>0</v>
      </c>
      <c r="GG32" s="177">
        <v>0</v>
      </c>
      <c r="GH32" s="177">
        <v>110</v>
      </c>
      <c r="GI32" s="177">
        <v>0</v>
      </c>
      <c r="GJ32" s="177">
        <v>0</v>
      </c>
      <c r="GK32" s="177">
        <v>0</v>
      </c>
      <c r="GL32" s="177">
        <v>0</v>
      </c>
      <c r="GM32" s="177">
        <v>0</v>
      </c>
      <c r="GN32" s="177">
        <v>0</v>
      </c>
      <c r="GO32" s="177">
        <v>0</v>
      </c>
      <c r="GP32" s="177">
        <v>300</v>
      </c>
      <c r="GQ32" s="177">
        <v>0</v>
      </c>
      <c r="GR32" s="177" t="s">
        <v>123</v>
      </c>
      <c r="GS32" s="177">
        <v>200</v>
      </c>
      <c r="GT32" s="177">
        <v>100</v>
      </c>
      <c r="GU32" s="177">
        <v>100</v>
      </c>
      <c r="GV32" s="177">
        <v>0</v>
      </c>
      <c r="GW32" s="177">
        <v>0</v>
      </c>
      <c r="GX32" s="177">
        <v>0</v>
      </c>
      <c r="GY32" s="177">
        <v>0</v>
      </c>
      <c r="GZ32" s="177">
        <v>0</v>
      </c>
      <c r="HA32" s="177">
        <v>0</v>
      </c>
      <c r="HB32" s="177">
        <v>0</v>
      </c>
      <c r="HC32" s="177" t="s">
        <v>117</v>
      </c>
    </row>
    <row r="33" spans="1:211" ht="25.5" x14ac:dyDescent="0.2">
      <c r="A33" s="182"/>
      <c r="B33" s="91" t="s">
        <v>3</v>
      </c>
      <c r="C33" s="37"/>
      <c r="D33" s="111">
        <v>50</v>
      </c>
      <c r="E33" s="111">
        <v>0</v>
      </c>
      <c r="F33" s="111">
        <v>0</v>
      </c>
      <c r="G33" s="111">
        <v>0</v>
      </c>
      <c r="H33" s="111">
        <v>0</v>
      </c>
      <c r="I33" s="111">
        <v>0</v>
      </c>
      <c r="J33" s="111">
        <v>0</v>
      </c>
      <c r="K33" s="111">
        <v>50</v>
      </c>
      <c r="L33" s="111">
        <v>50</v>
      </c>
      <c r="M33" s="111">
        <v>50</v>
      </c>
      <c r="N33" s="111">
        <v>50</v>
      </c>
      <c r="O33" s="111">
        <v>0</v>
      </c>
      <c r="P33" s="111">
        <v>0</v>
      </c>
      <c r="Q33" s="111">
        <v>0</v>
      </c>
      <c r="R33" s="111">
        <v>0</v>
      </c>
      <c r="S33" s="111" t="s">
        <v>341</v>
      </c>
      <c r="T33" s="111">
        <v>0</v>
      </c>
      <c r="U33" s="111">
        <v>0</v>
      </c>
      <c r="V33" s="111">
        <v>0</v>
      </c>
      <c r="W33" s="111">
        <v>0</v>
      </c>
      <c r="X33" s="111">
        <v>0</v>
      </c>
      <c r="Y33" s="111">
        <v>0</v>
      </c>
      <c r="Z33" s="111">
        <v>0</v>
      </c>
      <c r="AA33" s="111">
        <v>0</v>
      </c>
      <c r="AB33" s="111">
        <v>0</v>
      </c>
      <c r="AC33" s="111">
        <v>0</v>
      </c>
      <c r="AD33" s="111">
        <v>0</v>
      </c>
      <c r="AE33" s="111">
        <v>0</v>
      </c>
      <c r="AF33" s="111">
        <v>0</v>
      </c>
      <c r="AG33" s="111">
        <v>0</v>
      </c>
      <c r="AH33" s="111">
        <v>0</v>
      </c>
      <c r="AI33" s="111">
        <v>0</v>
      </c>
      <c r="AJ33" s="111">
        <v>0</v>
      </c>
      <c r="AK33" s="111">
        <v>50</v>
      </c>
      <c r="AL33" s="111">
        <v>0</v>
      </c>
      <c r="AM33" s="111">
        <v>0</v>
      </c>
      <c r="AN33" s="111" t="s">
        <v>341</v>
      </c>
      <c r="AO33" s="111">
        <v>0</v>
      </c>
      <c r="AP33" s="111">
        <v>0</v>
      </c>
      <c r="AQ33" s="111">
        <v>0</v>
      </c>
      <c r="AR33" s="111">
        <v>0</v>
      </c>
      <c r="AS33" s="111">
        <v>0</v>
      </c>
      <c r="AT33" s="111">
        <v>0</v>
      </c>
      <c r="AU33" s="111">
        <v>0</v>
      </c>
      <c r="AV33" s="111">
        <v>0</v>
      </c>
      <c r="AW33" s="111">
        <v>0</v>
      </c>
      <c r="AX33" s="111">
        <v>0</v>
      </c>
      <c r="AY33" s="111">
        <v>0</v>
      </c>
      <c r="AZ33" s="111">
        <v>0</v>
      </c>
      <c r="BA33" s="111" t="s">
        <v>112</v>
      </c>
      <c r="BB33" s="111" t="s">
        <v>113</v>
      </c>
      <c r="BC33" s="111" t="s">
        <v>114</v>
      </c>
      <c r="BD33" s="111" t="s">
        <v>404</v>
      </c>
      <c r="BE33" s="111">
        <v>0</v>
      </c>
      <c r="BF33" s="111">
        <v>0</v>
      </c>
      <c r="BG33" s="111">
        <v>3</v>
      </c>
      <c r="BH33" s="111">
        <v>0</v>
      </c>
      <c r="BI33" s="111" t="s">
        <v>264</v>
      </c>
      <c r="BJ33" s="111" t="s">
        <v>266</v>
      </c>
      <c r="BK33" s="111" t="s">
        <v>269</v>
      </c>
      <c r="BL33" s="111">
        <v>10</v>
      </c>
      <c r="BM33" s="111" t="s">
        <v>264</v>
      </c>
      <c r="BN33" s="111">
        <v>0</v>
      </c>
      <c r="BO33" s="111" t="s">
        <v>267</v>
      </c>
      <c r="BP33" s="111">
        <v>0</v>
      </c>
      <c r="BQ33" s="111" t="s">
        <v>264</v>
      </c>
      <c r="BR33" s="111" t="s">
        <v>264</v>
      </c>
      <c r="BS33" s="111" t="s">
        <v>268</v>
      </c>
      <c r="BT33" s="111" t="s">
        <v>267</v>
      </c>
      <c r="BU33" s="111" t="s">
        <v>266</v>
      </c>
      <c r="BV33" s="111" t="s">
        <v>267</v>
      </c>
      <c r="BW33" s="111">
        <v>0</v>
      </c>
      <c r="BX33" s="111">
        <v>110</v>
      </c>
      <c r="BY33" s="111">
        <v>10</v>
      </c>
      <c r="BZ33" s="111">
        <v>0</v>
      </c>
      <c r="CA33" s="111">
        <v>0</v>
      </c>
      <c r="CB33" s="111">
        <v>0</v>
      </c>
      <c r="CC33" s="111">
        <v>0</v>
      </c>
      <c r="CD33" s="111">
        <v>0</v>
      </c>
      <c r="CE33" s="111">
        <v>0</v>
      </c>
      <c r="CF33" s="111">
        <v>0</v>
      </c>
      <c r="CG33" s="111">
        <v>0</v>
      </c>
      <c r="CH33" s="111">
        <v>0</v>
      </c>
      <c r="CI33" s="111">
        <v>0</v>
      </c>
      <c r="CJ33" s="111">
        <v>0</v>
      </c>
      <c r="CK33" s="111" t="s">
        <v>312</v>
      </c>
      <c r="CL33" s="111" t="s">
        <v>312</v>
      </c>
      <c r="CM33" s="111" t="s">
        <v>312</v>
      </c>
      <c r="CN33" s="111" t="s">
        <v>318</v>
      </c>
      <c r="CO33" s="111">
        <v>0</v>
      </c>
      <c r="CP33" s="111">
        <v>0</v>
      </c>
      <c r="CQ33" s="111">
        <v>10</v>
      </c>
      <c r="CR33" s="111" t="s">
        <v>265</v>
      </c>
      <c r="CS33" s="111">
        <v>0</v>
      </c>
      <c r="CT33" s="111">
        <v>0</v>
      </c>
      <c r="CU33" s="111" t="s">
        <v>359</v>
      </c>
      <c r="CV33" s="111" t="s">
        <v>530</v>
      </c>
      <c r="CW33" s="111" t="s">
        <v>533</v>
      </c>
      <c r="CX33" s="111">
        <v>0</v>
      </c>
      <c r="CY33" s="111">
        <v>0</v>
      </c>
      <c r="CZ33" s="111">
        <v>0</v>
      </c>
      <c r="DA33" s="111">
        <v>0</v>
      </c>
      <c r="DB33" s="9"/>
      <c r="DC33" s="111">
        <v>0</v>
      </c>
      <c r="DD33" s="9"/>
      <c r="DE33" s="111">
        <v>0</v>
      </c>
      <c r="DF33" s="111">
        <v>0</v>
      </c>
      <c r="DG33" s="111">
        <v>0</v>
      </c>
      <c r="DH33" s="111">
        <v>0</v>
      </c>
      <c r="DI33" s="111">
        <v>0</v>
      </c>
      <c r="DJ33" s="111">
        <v>0</v>
      </c>
      <c r="DK33" s="111">
        <v>0</v>
      </c>
      <c r="DL33" s="111">
        <v>0</v>
      </c>
      <c r="DM33" s="111">
        <v>0</v>
      </c>
      <c r="DN33" s="111">
        <v>0</v>
      </c>
      <c r="DO33" s="111">
        <v>0</v>
      </c>
      <c r="DP33" s="111">
        <v>0</v>
      </c>
      <c r="DQ33" s="111">
        <v>0</v>
      </c>
      <c r="DR33" s="111">
        <v>0</v>
      </c>
      <c r="DS33" s="111">
        <v>0</v>
      </c>
      <c r="DT33" s="111">
        <v>0</v>
      </c>
      <c r="DU33" s="111">
        <v>0</v>
      </c>
      <c r="DV33" s="111">
        <v>0</v>
      </c>
      <c r="DW33" s="111">
        <v>0</v>
      </c>
      <c r="DX33" s="111">
        <v>0</v>
      </c>
      <c r="DY33" s="111">
        <v>35</v>
      </c>
      <c r="DZ33" s="111">
        <v>0</v>
      </c>
      <c r="EA33" s="111">
        <v>25</v>
      </c>
      <c r="EB33" s="111">
        <v>25</v>
      </c>
      <c r="EC33" s="111">
        <v>10</v>
      </c>
      <c r="ED33" s="111">
        <v>0</v>
      </c>
      <c r="EE33" s="111">
        <v>0</v>
      </c>
      <c r="EF33" s="111">
        <v>0</v>
      </c>
      <c r="EG33" s="111">
        <v>0</v>
      </c>
      <c r="EH33" s="111">
        <v>2</v>
      </c>
      <c r="EI33" s="111">
        <v>0</v>
      </c>
      <c r="EJ33" s="111">
        <v>0</v>
      </c>
      <c r="EK33" s="111">
        <v>0</v>
      </c>
      <c r="EL33" s="111">
        <v>0</v>
      </c>
      <c r="EM33" s="111">
        <v>0</v>
      </c>
      <c r="EN33" s="111">
        <v>0</v>
      </c>
      <c r="EO33" s="111">
        <v>0</v>
      </c>
      <c r="EP33" s="111">
        <v>0</v>
      </c>
      <c r="EQ33" s="111">
        <v>0</v>
      </c>
      <c r="ER33" s="111">
        <v>0</v>
      </c>
      <c r="ES33" s="111">
        <v>0</v>
      </c>
      <c r="ET33" s="111">
        <v>0</v>
      </c>
      <c r="EU33" s="111">
        <v>0</v>
      </c>
      <c r="EV33" s="111">
        <v>0</v>
      </c>
      <c r="EW33" s="111">
        <v>0</v>
      </c>
      <c r="EX33" s="111">
        <v>0</v>
      </c>
      <c r="EY33" s="111">
        <v>0</v>
      </c>
      <c r="EZ33" s="111">
        <v>0</v>
      </c>
      <c r="FA33" s="111">
        <v>0</v>
      </c>
      <c r="FB33" s="118">
        <v>0</v>
      </c>
      <c r="FC33" s="111">
        <v>0</v>
      </c>
      <c r="FD33" s="111">
        <v>0</v>
      </c>
      <c r="FE33" s="111">
        <v>0</v>
      </c>
      <c r="FF33" s="111">
        <v>0</v>
      </c>
      <c r="FG33" s="111">
        <v>0</v>
      </c>
      <c r="FH33" s="111">
        <v>0</v>
      </c>
      <c r="FI33" s="111">
        <v>0</v>
      </c>
      <c r="FJ33" s="111" t="s">
        <v>570</v>
      </c>
      <c r="FK33" s="111" t="s">
        <v>363</v>
      </c>
      <c r="FL33" s="111">
        <v>0</v>
      </c>
      <c r="FM33" s="111">
        <v>10</v>
      </c>
      <c r="FN33" s="111">
        <v>10</v>
      </c>
      <c r="FO33" s="111">
        <v>0</v>
      </c>
      <c r="FP33" s="111">
        <v>0</v>
      </c>
      <c r="FQ33" s="111">
        <v>0</v>
      </c>
      <c r="FR33" s="111">
        <v>0</v>
      </c>
      <c r="FS33" s="111">
        <v>0</v>
      </c>
      <c r="FT33" s="111">
        <v>0</v>
      </c>
      <c r="FU33" s="111">
        <v>0</v>
      </c>
      <c r="FV33" s="111">
        <v>0</v>
      </c>
      <c r="FW33" s="111">
        <v>0</v>
      </c>
      <c r="FX33" s="111">
        <v>0</v>
      </c>
      <c r="FY33" s="111">
        <v>0</v>
      </c>
      <c r="FZ33" s="111">
        <v>0</v>
      </c>
      <c r="GA33" s="111">
        <v>0</v>
      </c>
      <c r="GB33" s="111">
        <v>0</v>
      </c>
      <c r="GC33" s="111">
        <v>0</v>
      </c>
      <c r="GD33" s="111">
        <v>0</v>
      </c>
      <c r="GE33" s="111">
        <v>0</v>
      </c>
      <c r="GF33" s="111">
        <v>0</v>
      </c>
      <c r="GG33" s="111">
        <v>0</v>
      </c>
      <c r="GH33" s="111">
        <v>110</v>
      </c>
      <c r="GI33" s="111">
        <v>0</v>
      </c>
      <c r="GJ33" s="111">
        <v>0</v>
      </c>
      <c r="GK33" s="111">
        <v>0</v>
      </c>
      <c r="GL33" s="111">
        <v>0</v>
      </c>
      <c r="GM33" s="111">
        <v>0</v>
      </c>
      <c r="GN33" s="111">
        <v>0</v>
      </c>
      <c r="GO33" s="111">
        <v>0</v>
      </c>
      <c r="GP33" s="111">
        <v>300</v>
      </c>
      <c r="GQ33" s="111">
        <v>0</v>
      </c>
      <c r="GR33" s="111" t="s">
        <v>123</v>
      </c>
      <c r="GS33" s="111">
        <v>200</v>
      </c>
      <c r="GT33" s="111">
        <v>100</v>
      </c>
      <c r="GU33" s="111">
        <v>100</v>
      </c>
      <c r="GV33" s="111">
        <v>0</v>
      </c>
      <c r="GW33" s="111">
        <v>0</v>
      </c>
      <c r="GX33" s="111">
        <v>0</v>
      </c>
      <c r="GY33" s="111">
        <v>0</v>
      </c>
      <c r="GZ33" s="111">
        <v>0</v>
      </c>
      <c r="HA33" s="111">
        <v>0</v>
      </c>
      <c r="HB33" s="111">
        <v>0</v>
      </c>
      <c r="HC33" s="111" t="s">
        <v>117</v>
      </c>
    </row>
    <row r="34" spans="1:211" ht="25.5" x14ac:dyDescent="0.2">
      <c r="A34" s="182"/>
      <c r="B34" s="91" t="s">
        <v>8</v>
      </c>
      <c r="C34" s="37"/>
      <c r="D34" s="111">
        <v>50</v>
      </c>
      <c r="E34" s="111">
        <v>0</v>
      </c>
      <c r="F34" s="111">
        <v>0</v>
      </c>
      <c r="G34" s="111">
        <v>0</v>
      </c>
      <c r="H34" s="111">
        <v>0</v>
      </c>
      <c r="I34" s="111">
        <v>0</v>
      </c>
      <c r="J34" s="111">
        <v>0</v>
      </c>
      <c r="K34" s="111">
        <v>50</v>
      </c>
      <c r="L34" s="111">
        <v>50</v>
      </c>
      <c r="M34" s="111">
        <v>50</v>
      </c>
      <c r="N34" s="111">
        <v>50</v>
      </c>
      <c r="O34" s="111">
        <v>0</v>
      </c>
      <c r="P34" s="111">
        <v>0</v>
      </c>
      <c r="Q34" s="111">
        <v>0</v>
      </c>
      <c r="R34" s="111">
        <v>0</v>
      </c>
      <c r="S34" s="111" t="s">
        <v>341</v>
      </c>
      <c r="T34" s="111">
        <v>0</v>
      </c>
      <c r="U34" s="111">
        <v>0</v>
      </c>
      <c r="V34" s="111">
        <v>0</v>
      </c>
      <c r="W34" s="111">
        <v>0</v>
      </c>
      <c r="X34" s="111">
        <v>0</v>
      </c>
      <c r="Y34" s="111">
        <v>0</v>
      </c>
      <c r="Z34" s="111">
        <v>0</v>
      </c>
      <c r="AA34" s="111">
        <v>0</v>
      </c>
      <c r="AB34" s="111">
        <v>0</v>
      </c>
      <c r="AC34" s="111">
        <v>0</v>
      </c>
      <c r="AD34" s="111">
        <v>0</v>
      </c>
      <c r="AE34" s="111">
        <v>0</v>
      </c>
      <c r="AF34" s="111">
        <v>0</v>
      </c>
      <c r="AG34" s="111">
        <v>0</v>
      </c>
      <c r="AH34" s="111">
        <v>0</v>
      </c>
      <c r="AI34" s="111">
        <v>0</v>
      </c>
      <c r="AJ34" s="111">
        <v>0</v>
      </c>
      <c r="AK34" s="111">
        <v>50</v>
      </c>
      <c r="AL34" s="111">
        <v>0</v>
      </c>
      <c r="AM34" s="111">
        <v>0</v>
      </c>
      <c r="AN34" s="111" t="s">
        <v>341</v>
      </c>
      <c r="AO34" s="111">
        <v>0</v>
      </c>
      <c r="AP34" s="111">
        <v>0</v>
      </c>
      <c r="AQ34" s="111">
        <v>0</v>
      </c>
      <c r="AR34" s="111">
        <v>0</v>
      </c>
      <c r="AS34" s="111">
        <v>0</v>
      </c>
      <c r="AT34" s="111">
        <v>0</v>
      </c>
      <c r="AU34" s="111">
        <v>0</v>
      </c>
      <c r="AV34" s="111">
        <v>0</v>
      </c>
      <c r="AW34" s="111">
        <v>0</v>
      </c>
      <c r="AX34" s="111">
        <v>0</v>
      </c>
      <c r="AY34" s="111">
        <v>0</v>
      </c>
      <c r="AZ34" s="111">
        <v>0</v>
      </c>
      <c r="BA34" s="111" t="s">
        <v>112</v>
      </c>
      <c r="BB34" s="111" t="s">
        <v>113</v>
      </c>
      <c r="BC34" s="111" t="s">
        <v>114</v>
      </c>
      <c r="BD34" s="111">
        <v>0</v>
      </c>
      <c r="BE34" s="111">
        <v>0</v>
      </c>
      <c r="BF34" s="111">
        <v>0</v>
      </c>
      <c r="BG34" s="111">
        <v>3</v>
      </c>
      <c r="BH34" s="111">
        <v>0</v>
      </c>
      <c r="BI34" s="111" t="s">
        <v>264</v>
      </c>
      <c r="BJ34" s="111" t="s">
        <v>266</v>
      </c>
      <c r="BK34" s="111" t="s">
        <v>269</v>
      </c>
      <c r="BL34" s="111">
        <v>10</v>
      </c>
      <c r="BM34" s="111" t="s">
        <v>264</v>
      </c>
      <c r="BN34" s="111">
        <v>0</v>
      </c>
      <c r="BO34" s="111" t="s">
        <v>267</v>
      </c>
      <c r="BP34" s="111">
        <v>0</v>
      </c>
      <c r="BQ34" s="111" t="s">
        <v>264</v>
      </c>
      <c r="BR34" s="111" t="s">
        <v>264</v>
      </c>
      <c r="BS34" s="111" t="s">
        <v>268</v>
      </c>
      <c r="BT34" s="111" t="s">
        <v>267</v>
      </c>
      <c r="BU34" s="111" t="s">
        <v>266</v>
      </c>
      <c r="BV34" s="111" t="s">
        <v>267</v>
      </c>
      <c r="BW34" s="111">
        <v>0</v>
      </c>
      <c r="BX34" s="111">
        <v>110</v>
      </c>
      <c r="BY34" s="111">
        <v>10</v>
      </c>
      <c r="BZ34" s="111">
        <v>0</v>
      </c>
      <c r="CA34" s="111">
        <v>0</v>
      </c>
      <c r="CB34" s="111">
        <v>0</v>
      </c>
      <c r="CC34" s="111">
        <v>0</v>
      </c>
      <c r="CD34" s="111">
        <v>0</v>
      </c>
      <c r="CE34" s="111">
        <v>0</v>
      </c>
      <c r="CF34" s="111">
        <v>0</v>
      </c>
      <c r="CG34" s="111">
        <v>0</v>
      </c>
      <c r="CH34" s="111">
        <v>0</v>
      </c>
      <c r="CI34" s="111">
        <v>0</v>
      </c>
      <c r="CJ34" s="111">
        <v>0</v>
      </c>
      <c r="CK34" s="111" t="s">
        <v>312</v>
      </c>
      <c r="CL34" s="111" t="s">
        <v>312</v>
      </c>
      <c r="CM34" s="111" t="s">
        <v>312</v>
      </c>
      <c r="CN34" s="111" t="s">
        <v>318</v>
      </c>
      <c r="CO34" s="111">
        <v>0</v>
      </c>
      <c r="CP34" s="111">
        <v>0</v>
      </c>
      <c r="CQ34" s="111">
        <v>10</v>
      </c>
      <c r="CR34" s="111" t="s">
        <v>265</v>
      </c>
      <c r="CS34" s="111">
        <v>0</v>
      </c>
      <c r="CT34" s="111">
        <v>0</v>
      </c>
      <c r="CU34" s="111" t="s">
        <v>359</v>
      </c>
      <c r="CV34" s="111" t="s">
        <v>530</v>
      </c>
      <c r="CW34" s="111" t="s">
        <v>533</v>
      </c>
      <c r="CX34" s="111">
        <v>0</v>
      </c>
      <c r="CY34" s="111">
        <v>0</v>
      </c>
      <c r="CZ34" s="111">
        <v>0</v>
      </c>
      <c r="DA34" s="111">
        <v>0</v>
      </c>
      <c r="DB34" s="9"/>
      <c r="DC34" s="111">
        <v>0</v>
      </c>
      <c r="DD34" s="9"/>
      <c r="DE34" s="111">
        <v>0</v>
      </c>
      <c r="DF34" s="111">
        <v>0</v>
      </c>
      <c r="DG34" s="111">
        <v>0</v>
      </c>
      <c r="DH34" s="111">
        <v>0</v>
      </c>
      <c r="DI34" s="111">
        <v>0</v>
      </c>
      <c r="DJ34" s="111">
        <v>0</v>
      </c>
      <c r="DK34" s="111">
        <v>0</v>
      </c>
      <c r="DL34" s="111">
        <v>0</v>
      </c>
      <c r="DM34" s="111">
        <v>0</v>
      </c>
      <c r="DN34" s="111">
        <v>0</v>
      </c>
      <c r="DO34" s="111">
        <v>0</v>
      </c>
      <c r="DP34" s="111">
        <v>0</v>
      </c>
      <c r="DQ34" s="111">
        <v>0</v>
      </c>
      <c r="DR34" s="111">
        <v>0</v>
      </c>
      <c r="DS34" s="111">
        <v>0</v>
      </c>
      <c r="DT34" s="111">
        <v>0</v>
      </c>
      <c r="DU34" s="111">
        <v>0</v>
      </c>
      <c r="DV34" s="111">
        <v>0</v>
      </c>
      <c r="DW34" s="111">
        <v>0</v>
      </c>
      <c r="DX34" s="111">
        <v>0</v>
      </c>
      <c r="DY34" s="111">
        <v>35</v>
      </c>
      <c r="DZ34" s="111">
        <v>0</v>
      </c>
      <c r="EA34" s="111">
        <v>25</v>
      </c>
      <c r="EB34" s="111">
        <v>25</v>
      </c>
      <c r="EC34" s="111">
        <v>10</v>
      </c>
      <c r="ED34" s="111">
        <v>0</v>
      </c>
      <c r="EE34" s="111">
        <v>0</v>
      </c>
      <c r="EF34" s="111">
        <v>0</v>
      </c>
      <c r="EG34" s="111">
        <v>0</v>
      </c>
      <c r="EH34" s="111">
        <v>2</v>
      </c>
      <c r="EI34" s="111">
        <v>0</v>
      </c>
      <c r="EJ34" s="111">
        <v>0</v>
      </c>
      <c r="EK34" s="111">
        <v>0</v>
      </c>
      <c r="EL34" s="111">
        <v>0</v>
      </c>
      <c r="EM34" s="111">
        <v>0</v>
      </c>
      <c r="EN34" s="111">
        <v>0</v>
      </c>
      <c r="EO34" s="111">
        <v>0</v>
      </c>
      <c r="EP34" s="111">
        <v>0</v>
      </c>
      <c r="EQ34" s="111">
        <v>0</v>
      </c>
      <c r="ER34" s="111">
        <v>0</v>
      </c>
      <c r="ES34" s="111">
        <v>0</v>
      </c>
      <c r="ET34" s="111">
        <v>0</v>
      </c>
      <c r="EU34" s="111">
        <v>0</v>
      </c>
      <c r="EV34" s="111">
        <v>0</v>
      </c>
      <c r="EW34" s="111">
        <v>0</v>
      </c>
      <c r="EX34" s="111">
        <v>0</v>
      </c>
      <c r="EY34" s="111">
        <v>0</v>
      </c>
      <c r="EZ34" s="111">
        <v>0</v>
      </c>
      <c r="FA34" s="111">
        <v>0</v>
      </c>
      <c r="FB34" s="118">
        <v>0</v>
      </c>
      <c r="FC34" s="111">
        <v>0</v>
      </c>
      <c r="FD34" s="111">
        <v>0</v>
      </c>
      <c r="FE34" s="111">
        <v>0</v>
      </c>
      <c r="FF34" s="111">
        <v>0</v>
      </c>
      <c r="FG34" s="111">
        <v>0</v>
      </c>
      <c r="FH34" s="111">
        <v>0</v>
      </c>
      <c r="FI34" s="111">
        <v>0</v>
      </c>
      <c r="FJ34" s="111" t="s">
        <v>570</v>
      </c>
      <c r="FK34" s="111" t="s">
        <v>363</v>
      </c>
      <c r="FL34" s="111">
        <v>0</v>
      </c>
      <c r="FM34" s="111">
        <v>10</v>
      </c>
      <c r="FN34" s="111">
        <v>10</v>
      </c>
      <c r="FO34" s="111">
        <v>0</v>
      </c>
      <c r="FP34" s="111">
        <v>0</v>
      </c>
      <c r="FQ34" s="111">
        <v>0</v>
      </c>
      <c r="FR34" s="111">
        <v>0</v>
      </c>
      <c r="FS34" s="111">
        <v>0</v>
      </c>
      <c r="FT34" s="111">
        <v>0</v>
      </c>
      <c r="FU34" s="111">
        <v>0</v>
      </c>
      <c r="FV34" s="111">
        <v>0</v>
      </c>
      <c r="FW34" s="111">
        <v>0</v>
      </c>
      <c r="FX34" s="111">
        <v>0</v>
      </c>
      <c r="FY34" s="111">
        <v>0</v>
      </c>
      <c r="FZ34" s="111">
        <v>0</v>
      </c>
      <c r="GA34" s="111">
        <v>0</v>
      </c>
      <c r="GB34" s="111">
        <v>0</v>
      </c>
      <c r="GC34" s="111">
        <v>0</v>
      </c>
      <c r="GD34" s="111">
        <v>0</v>
      </c>
      <c r="GE34" s="111">
        <v>0</v>
      </c>
      <c r="GF34" s="111">
        <v>0</v>
      </c>
      <c r="GG34" s="111">
        <v>0</v>
      </c>
      <c r="GH34" s="111">
        <v>110</v>
      </c>
      <c r="GI34" s="111">
        <v>0</v>
      </c>
      <c r="GJ34" s="111">
        <v>0</v>
      </c>
      <c r="GK34" s="111">
        <v>0</v>
      </c>
      <c r="GL34" s="111">
        <v>0</v>
      </c>
      <c r="GM34" s="111">
        <v>0</v>
      </c>
      <c r="GN34" s="111">
        <v>0</v>
      </c>
      <c r="GO34" s="111">
        <v>0</v>
      </c>
      <c r="GP34" s="111">
        <v>300</v>
      </c>
      <c r="GQ34" s="111">
        <v>0</v>
      </c>
      <c r="GR34" s="111" t="s">
        <v>123</v>
      </c>
      <c r="GS34" s="111">
        <v>200</v>
      </c>
      <c r="GT34" s="111">
        <v>100</v>
      </c>
      <c r="GU34" s="111">
        <v>100</v>
      </c>
      <c r="GV34" s="111">
        <v>0</v>
      </c>
      <c r="GW34" s="111">
        <v>0</v>
      </c>
      <c r="GX34" s="111">
        <v>0</v>
      </c>
      <c r="GY34" s="111">
        <v>0</v>
      </c>
      <c r="GZ34" s="111">
        <v>0</v>
      </c>
      <c r="HA34" s="111">
        <v>0</v>
      </c>
      <c r="HB34" s="111">
        <v>0</v>
      </c>
      <c r="HC34" s="111" t="s">
        <v>117</v>
      </c>
    </row>
    <row r="35" spans="1:211" s="9" customFormat="1" x14ac:dyDescent="0.2">
      <c r="A35" s="19" t="s">
        <v>32</v>
      </c>
      <c r="B35" s="149"/>
      <c r="C35" s="37"/>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C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row>
    <row r="36" spans="1:211" s="9" customFormat="1" ht="25.5" x14ac:dyDescent="0.2">
      <c r="A36" s="179" t="s">
        <v>59</v>
      </c>
      <c r="B36" s="151" t="s">
        <v>4</v>
      </c>
      <c r="C36" s="102"/>
      <c r="D36" s="95">
        <v>0.82</v>
      </c>
      <c r="E36" s="95">
        <v>0.01</v>
      </c>
      <c r="F36" s="95">
        <v>0.01</v>
      </c>
      <c r="G36" s="95">
        <v>0.3</v>
      </c>
      <c r="H36" s="95">
        <v>1.05</v>
      </c>
      <c r="I36" s="95">
        <v>1.29</v>
      </c>
      <c r="J36" s="119">
        <v>0.01</v>
      </c>
      <c r="K36" s="95">
        <v>0.04</v>
      </c>
      <c r="L36" s="95">
        <v>0.2</v>
      </c>
      <c r="M36" s="95">
        <v>7.0000000000000007E-2</v>
      </c>
      <c r="N36" s="95">
        <v>0.05</v>
      </c>
      <c r="O36" s="95">
        <v>0.22</v>
      </c>
      <c r="P36" s="95">
        <v>0.23</v>
      </c>
      <c r="Q36" s="95">
        <v>0.7</v>
      </c>
      <c r="R36" s="95">
        <v>0.48</v>
      </c>
      <c r="S36" s="95">
        <v>0.57999999999999996</v>
      </c>
      <c r="T36" s="95">
        <v>0.1</v>
      </c>
      <c r="U36" s="119">
        <v>0.01</v>
      </c>
      <c r="V36" s="119">
        <v>7.0000000000000007E-2</v>
      </c>
      <c r="W36" s="119">
        <v>0.02</v>
      </c>
      <c r="X36" s="119">
        <v>1.32</v>
      </c>
      <c r="Y36" s="119">
        <v>0.01</v>
      </c>
      <c r="Z36" s="119">
        <v>0.08</v>
      </c>
      <c r="AA36" s="119">
        <v>0</v>
      </c>
      <c r="AB36" s="119">
        <v>0</v>
      </c>
      <c r="AC36" s="95">
        <v>0.01</v>
      </c>
      <c r="AD36" s="119">
        <v>0</v>
      </c>
      <c r="AE36" s="119">
        <v>0</v>
      </c>
      <c r="AF36" s="95">
        <v>0.3</v>
      </c>
      <c r="AG36" s="95">
        <v>0.05</v>
      </c>
      <c r="AH36" s="119">
        <v>0.01</v>
      </c>
      <c r="AI36" s="119">
        <v>0</v>
      </c>
      <c r="AJ36" s="119">
        <v>0.03</v>
      </c>
      <c r="AK36" s="95">
        <v>0.08</v>
      </c>
      <c r="AL36" s="95">
        <v>0.08</v>
      </c>
      <c r="AM36" s="95">
        <v>0.03</v>
      </c>
      <c r="AN36" s="95">
        <v>0.09</v>
      </c>
      <c r="AO36" s="119">
        <v>0.01</v>
      </c>
      <c r="AP36" s="119">
        <v>0.01</v>
      </c>
      <c r="AQ36" s="119">
        <v>0</v>
      </c>
      <c r="AR36" s="119">
        <v>0.03</v>
      </c>
      <c r="AS36" s="119">
        <v>0.01</v>
      </c>
      <c r="AT36" s="119">
        <v>0</v>
      </c>
      <c r="AU36" s="119">
        <v>0.01</v>
      </c>
      <c r="AV36" s="119">
        <v>0.24</v>
      </c>
      <c r="AW36" s="119">
        <v>2.7E-2</v>
      </c>
      <c r="AX36" s="119">
        <v>0.09</v>
      </c>
      <c r="AY36" s="119">
        <v>0.06</v>
      </c>
      <c r="AZ36" s="119">
        <v>0</v>
      </c>
      <c r="BA36" s="119">
        <v>0.27</v>
      </c>
      <c r="BB36" s="119">
        <v>0.05</v>
      </c>
      <c r="BC36" s="119">
        <v>0.01</v>
      </c>
      <c r="BD36" s="119">
        <v>0.24</v>
      </c>
      <c r="BE36" s="119">
        <v>0</v>
      </c>
      <c r="BF36" s="119">
        <v>0</v>
      </c>
      <c r="BG36" s="119">
        <v>1.0999999999999999E-2</v>
      </c>
      <c r="BH36" s="119">
        <v>0.01</v>
      </c>
      <c r="BI36" s="119">
        <v>0.64</v>
      </c>
      <c r="BJ36" s="119">
        <v>0.22</v>
      </c>
      <c r="BK36" s="119">
        <v>0.06</v>
      </c>
      <c r="BL36" s="119">
        <v>0.06</v>
      </c>
      <c r="BM36" s="119">
        <v>2.38</v>
      </c>
      <c r="BN36" s="119">
        <v>0.04</v>
      </c>
      <c r="BO36" s="119">
        <v>0.04</v>
      </c>
      <c r="BP36" s="119">
        <v>0.04</v>
      </c>
      <c r="BQ36" s="119">
        <v>0.04</v>
      </c>
      <c r="BR36" s="119">
        <v>0.04</v>
      </c>
      <c r="BS36" s="119">
        <v>0.04</v>
      </c>
      <c r="BT36" s="119">
        <v>0.04</v>
      </c>
      <c r="BU36" s="119">
        <v>0.04</v>
      </c>
      <c r="BV36" s="119">
        <v>0.04</v>
      </c>
      <c r="BW36" s="119">
        <v>0</v>
      </c>
      <c r="BX36" s="119">
        <v>0.04</v>
      </c>
      <c r="BY36" s="119">
        <v>9.0000000000000002E-6</v>
      </c>
      <c r="BZ36" s="119">
        <v>0</v>
      </c>
      <c r="CA36" s="119">
        <v>0</v>
      </c>
      <c r="CB36" s="119">
        <v>0</v>
      </c>
      <c r="CC36" s="119">
        <v>0</v>
      </c>
      <c r="CD36" s="119">
        <v>0.01</v>
      </c>
      <c r="CE36" s="119">
        <v>0</v>
      </c>
      <c r="CF36" s="119">
        <v>0</v>
      </c>
      <c r="CG36" s="119">
        <v>0.82</v>
      </c>
      <c r="CH36" s="119">
        <v>0</v>
      </c>
      <c r="CI36" s="119">
        <v>0.06</v>
      </c>
      <c r="CJ36" s="119">
        <v>0.1</v>
      </c>
      <c r="CK36" s="119">
        <v>1.1399999999999999</v>
      </c>
      <c r="CL36" s="119">
        <v>0.6</v>
      </c>
      <c r="CM36" s="119">
        <v>0.02</v>
      </c>
      <c r="CN36" s="119">
        <v>0.22</v>
      </c>
      <c r="CO36" s="119">
        <v>0.06</v>
      </c>
      <c r="CP36" s="119">
        <v>0</v>
      </c>
      <c r="CQ36" s="119">
        <v>1.42</v>
      </c>
      <c r="CR36" s="119">
        <v>0.7</v>
      </c>
      <c r="CS36" s="119">
        <v>0</v>
      </c>
      <c r="CT36" s="119">
        <v>0</v>
      </c>
      <c r="CU36" s="119" t="s">
        <v>360</v>
      </c>
      <c r="CV36" s="119" t="s">
        <v>361</v>
      </c>
      <c r="CW36" s="119" t="s">
        <v>361</v>
      </c>
      <c r="CX36" s="119">
        <v>0.06</v>
      </c>
      <c r="CY36" s="119">
        <v>0.02</v>
      </c>
      <c r="CZ36" s="119">
        <v>0.05</v>
      </c>
      <c r="DA36" s="119">
        <v>0</v>
      </c>
      <c r="DC36" s="119">
        <v>0.05</v>
      </c>
      <c r="DE36" s="119">
        <v>0.08</v>
      </c>
      <c r="DF36" s="119">
        <v>0.02</v>
      </c>
      <c r="DG36" s="119">
        <v>0.02</v>
      </c>
      <c r="DH36" s="119">
        <v>0.02</v>
      </c>
      <c r="DI36" s="119">
        <v>0.02</v>
      </c>
      <c r="DJ36" s="119">
        <v>0.02</v>
      </c>
      <c r="DK36" s="119">
        <v>0.02</v>
      </c>
      <c r="DL36" s="119">
        <v>0.02</v>
      </c>
      <c r="DM36" s="119">
        <v>0.02</v>
      </c>
      <c r="DN36" s="119">
        <v>0.01</v>
      </c>
      <c r="DO36" s="119">
        <v>0.01</v>
      </c>
      <c r="DP36" s="119">
        <v>0.01</v>
      </c>
      <c r="DQ36" s="119">
        <v>0.01</v>
      </c>
      <c r="DR36" s="119">
        <v>0.01</v>
      </c>
      <c r="DS36" s="119">
        <v>0.01</v>
      </c>
      <c r="DT36" s="119">
        <v>0.01</v>
      </c>
      <c r="DU36" s="119">
        <v>0.01</v>
      </c>
      <c r="DV36" s="119">
        <v>0.02</v>
      </c>
      <c r="DW36" s="119">
        <v>0.01</v>
      </c>
      <c r="DX36" s="119">
        <v>0</v>
      </c>
      <c r="DY36" s="119">
        <v>0.183</v>
      </c>
      <c r="DZ36" s="119">
        <v>0.15</v>
      </c>
      <c r="EA36" s="119">
        <v>0.48</v>
      </c>
      <c r="EB36" s="119">
        <v>0.32</v>
      </c>
      <c r="EC36" s="119">
        <v>0.2</v>
      </c>
      <c r="ED36" s="119">
        <v>0.05</v>
      </c>
      <c r="EE36" s="119">
        <v>0.01</v>
      </c>
      <c r="EF36" s="119">
        <v>0.22</v>
      </c>
      <c r="EG36" s="119">
        <v>0.04</v>
      </c>
      <c r="EH36" s="119">
        <v>0.3</v>
      </c>
      <c r="EI36" s="119">
        <v>0.12</v>
      </c>
      <c r="EJ36" s="119">
        <v>0</v>
      </c>
      <c r="EK36" s="119">
        <v>0.19</v>
      </c>
      <c r="EL36" s="119">
        <v>0.51</v>
      </c>
      <c r="EM36" s="119">
        <v>0.04</v>
      </c>
      <c r="EN36" s="119">
        <v>0.18</v>
      </c>
      <c r="EO36" s="119">
        <v>0.03</v>
      </c>
      <c r="EP36" s="119">
        <v>0.01</v>
      </c>
      <c r="EQ36" s="119">
        <v>0.02</v>
      </c>
      <c r="ER36" s="119">
        <v>0.09</v>
      </c>
      <c r="ES36" s="119">
        <v>0.01</v>
      </c>
      <c r="ET36" s="119">
        <v>0.01</v>
      </c>
      <c r="EU36" s="119">
        <v>0</v>
      </c>
      <c r="EV36" s="119">
        <v>0</v>
      </c>
      <c r="EW36" s="119">
        <v>0</v>
      </c>
      <c r="EX36" s="119">
        <v>0</v>
      </c>
      <c r="EY36" s="119">
        <v>0</v>
      </c>
      <c r="EZ36" s="119">
        <v>0</v>
      </c>
      <c r="FA36" s="119">
        <v>0</v>
      </c>
      <c r="FB36" s="119">
        <v>0</v>
      </c>
      <c r="FC36" s="119">
        <v>0</v>
      </c>
      <c r="FD36" s="119">
        <v>0</v>
      </c>
      <c r="FE36" s="119">
        <v>0</v>
      </c>
      <c r="FF36" s="119">
        <v>0.01</v>
      </c>
      <c r="FG36" s="119">
        <v>0.08</v>
      </c>
      <c r="FH36" s="119">
        <v>0.09</v>
      </c>
      <c r="FI36" s="119">
        <v>0.04</v>
      </c>
      <c r="FJ36" s="119">
        <v>0.12</v>
      </c>
      <c r="FK36" s="119">
        <v>0.24</v>
      </c>
      <c r="FL36" s="119">
        <v>0.04</v>
      </c>
      <c r="FM36" s="119">
        <v>0</v>
      </c>
      <c r="FN36" s="119">
        <v>0</v>
      </c>
      <c r="FO36" s="119">
        <v>0</v>
      </c>
      <c r="FP36" s="119">
        <v>0.04</v>
      </c>
      <c r="FQ36" s="119">
        <v>0.04</v>
      </c>
      <c r="FR36" s="119">
        <v>0.04</v>
      </c>
      <c r="FS36" s="119">
        <v>0</v>
      </c>
      <c r="FT36" s="119">
        <v>0</v>
      </c>
      <c r="FU36" s="119">
        <v>0.08</v>
      </c>
      <c r="FV36" s="119">
        <v>0</v>
      </c>
      <c r="FW36" s="119">
        <v>0.01</v>
      </c>
      <c r="FX36" s="119">
        <v>0</v>
      </c>
      <c r="FY36" s="119">
        <v>0</v>
      </c>
      <c r="FZ36" s="119">
        <v>0</v>
      </c>
      <c r="GA36" s="119">
        <v>0.01</v>
      </c>
      <c r="GB36" s="119">
        <v>0.01</v>
      </c>
      <c r="GC36" s="119">
        <v>0.01</v>
      </c>
      <c r="GD36" s="119">
        <v>0</v>
      </c>
      <c r="GE36" s="119">
        <v>0</v>
      </c>
      <c r="GF36" s="119">
        <v>0</v>
      </c>
      <c r="GG36" s="119">
        <v>0</v>
      </c>
      <c r="GH36" s="119">
        <v>0.01</v>
      </c>
      <c r="GI36" s="119">
        <v>0.01</v>
      </c>
      <c r="GJ36" s="119">
        <v>0.01</v>
      </c>
      <c r="GK36" s="119">
        <v>0</v>
      </c>
      <c r="GL36" s="119">
        <v>0</v>
      </c>
      <c r="GM36" s="119">
        <v>0</v>
      </c>
      <c r="GN36" s="119">
        <v>0.01</v>
      </c>
      <c r="GO36" s="119">
        <v>0</v>
      </c>
      <c r="GP36" s="119">
        <v>0.15</v>
      </c>
      <c r="GQ36" s="119">
        <v>0</v>
      </c>
      <c r="GR36" s="119">
        <v>0.15</v>
      </c>
      <c r="GS36" s="119">
        <v>0</v>
      </c>
      <c r="GT36" s="119">
        <v>0.01</v>
      </c>
      <c r="GU36" s="119">
        <v>0.01</v>
      </c>
      <c r="GV36" s="119">
        <v>0</v>
      </c>
      <c r="GW36" s="119">
        <v>0</v>
      </c>
      <c r="GX36" s="119">
        <v>0</v>
      </c>
      <c r="GY36" s="119">
        <v>0</v>
      </c>
      <c r="GZ36" s="119">
        <v>0</v>
      </c>
      <c r="HA36" s="119">
        <v>0</v>
      </c>
      <c r="HB36" s="119">
        <v>0</v>
      </c>
      <c r="HC36" s="119">
        <v>0.05</v>
      </c>
    </row>
    <row r="37" spans="1:211" s="9" customFormat="1" ht="25.5" x14ac:dyDescent="0.2">
      <c r="A37" s="182"/>
      <c r="B37" s="151" t="s">
        <v>3</v>
      </c>
      <c r="C37" s="37"/>
      <c r="D37" s="95">
        <v>0.87</v>
      </c>
      <c r="E37" s="95">
        <v>0.01</v>
      </c>
      <c r="F37" s="95">
        <v>0.01</v>
      </c>
      <c r="G37" s="95">
        <v>0.38</v>
      </c>
      <c r="H37" s="95">
        <v>0.99</v>
      </c>
      <c r="I37" s="95">
        <v>1.21</v>
      </c>
      <c r="J37" s="119">
        <v>0.01</v>
      </c>
      <c r="K37" s="95">
        <v>0.05</v>
      </c>
      <c r="L37" s="95">
        <v>0.14000000000000001</v>
      </c>
      <c r="M37" s="95">
        <v>0.03</v>
      </c>
      <c r="N37" s="95">
        <v>0.05</v>
      </c>
      <c r="O37" s="95">
        <v>0.17</v>
      </c>
      <c r="P37" s="95">
        <v>0.18</v>
      </c>
      <c r="Q37" s="95">
        <v>0.74</v>
      </c>
      <c r="R37" s="95">
        <v>0.56999999999999995</v>
      </c>
      <c r="S37" s="95">
        <v>0.61</v>
      </c>
      <c r="T37" s="95">
        <v>0.12</v>
      </c>
      <c r="U37" s="119">
        <v>1.4999999999999999E-2</v>
      </c>
      <c r="V37" s="119">
        <v>0.05</v>
      </c>
      <c r="W37" s="119">
        <v>0.02</v>
      </c>
      <c r="X37" s="119">
        <v>0.56000000000000005</v>
      </c>
      <c r="Y37" s="119">
        <v>1.9E-2</v>
      </c>
      <c r="Z37" s="119">
        <v>0.1</v>
      </c>
      <c r="AA37" s="119">
        <v>0</v>
      </c>
      <c r="AB37" s="119">
        <v>0</v>
      </c>
      <c r="AC37" s="95">
        <v>0.01</v>
      </c>
      <c r="AD37" s="119">
        <v>0</v>
      </c>
      <c r="AE37" s="119">
        <v>0</v>
      </c>
      <c r="AF37" s="95">
        <v>0.24</v>
      </c>
      <c r="AG37" s="95">
        <v>0.06</v>
      </c>
      <c r="AH37" s="119">
        <v>0</v>
      </c>
      <c r="AI37" s="119">
        <v>0</v>
      </c>
      <c r="AJ37" s="119">
        <v>0.04</v>
      </c>
      <c r="AK37" s="95">
        <v>7.0000000000000007E-2</v>
      </c>
      <c r="AL37" s="95">
        <v>0.09</v>
      </c>
      <c r="AM37" s="95">
        <v>0.03</v>
      </c>
      <c r="AN37" s="95">
        <v>0.04</v>
      </c>
      <c r="AO37" s="119">
        <v>0.01</v>
      </c>
      <c r="AP37" s="119">
        <v>0.01</v>
      </c>
      <c r="AQ37" s="119">
        <v>0</v>
      </c>
      <c r="AR37" s="119">
        <v>0.03</v>
      </c>
      <c r="AS37" s="119">
        <v>0</v>
      </c>
      <c r="AT37" s="119">
        <v>0</v>
      </c>
      <c r="AU37" s="119">
        <v>0.01</v>
      </c>
      <c r="AV37" s="119">
        <v>0.16</v>
      </c>
      <c r="AW37" s="119">
        <v>0.04</v>
      </c>
      <c r="AX37" s="119">
        <v>7.0000000000000007E-2</v>
      </c>
      <c r="AY37" s="119">
        <v>0.01</v>
      </c>
      <c r="AZ37" s="119">
        <v>0</v>
      </c>
      <c r="BA37" s="119">
        <v>0.27</v>
      </c>
      <c r="BB37" s="119">
        <v>0.05</v>
      </c>
      <c r="BC37" s="119">
        <v>0.01</v>
      </c>
      <c r="BD37" s="119">
        <v>0.24</v>
      </c>
      <c r="BE37" s="119">
        <v>0</v>
      </c>
      <c r="BF37" s="119">
        <v>0</v>
      </c>
      <c r="BG37" s="119">
        <v>1.0999999999999999E-2</v>
      </c>
      <c r="BH37" s="119">
        <v>0.01</v>
      </c>
      <c r="BI37" s="119">
        <v>0.7</v>
      </c>
      <c r="BJ37" s="119">
        <v>0.28000000000000003</v>
      </c>
      <c r="BK37" s="119">
        <v>7.0000000000000007E-2</v>
      </c>
      <c r="BL37" s="119">
        <v>7.0000000000000007E-2</v>
      </c>
      <c r="BM37" s="119">
        <v>2.56</v>
      </c>
      <c r="BN37" s="119">
        <v>0.04</v>
      </c>
      <c r="BO37" s="119">
        <v>0.04</v>
      </c>
      <c r="BP37" s="119">
        <v>0.04</v>
      </c>
      <c r="BQ37" s="119">
        <v>0.04</v>
      </c>
      <c r="BR37" s="119">
        <v>0.04</v>
      </c>
      <c r="BS37" s="119">
        <v>0.04</v>
      </c>
      <c r="BT37" s="119">
        <v>0.04</v>
      </c>
      <c r="BU37" s="119">
        <v>0.04</v>
      </c>
      <c r="BV37" s="119">
        <v>0.04</v>
      </c>
      <c r="BW37" s="119">
        <v>0</v>
      </c>
      <c r="BX37" s="119">
        <v>0.04</v>
      </c>
      <c r="BY37" s="119">
        <v>3.0000000000000001E-5</v>
      </c>
      <c r="BZ37" s="119">
        <v>0</v>
      </c>
      <c r="CA37" s="119">
        <v>0</v>
      </c>
      <c r="CB37" s="119">
        <v>0</v>
      </c>
      <c r="CC37" s="119">
        <v>0</v>
      </c>
      <c r="CD37" s="119">
        <v>0</v>
      </c>
      <c r="CE37" s="119">
        <v>0</v>
      </c>
      <c r="CF37" s="119">
        <v>0</v>
      </c>
      <c r="CG37" s="119">
        <v>0.88</v>
      </c>
      <c r="CH37" s="119">
        <v>0</v>
      </c>
      <c r="CI37" s="119">
        <v>0.06</v>
      </c>
      <c r="CJ37" s="119">
        <v>0.1</v>
      </c>
      <c r="CK37" s="119">
        <v>1.1399999999999999</v>
      </c>
      <c r="CL37" s="119">
        <v>0.54</v>
      </c>
      <c r="CM37" s="119">
        <v>0.02</v>
      </c>
      <c r="CN37" s="119">
        <v>0.26</v>
      </c>
      <c r="CO37" s="119">
        <v>0.08</v>
      </c>
      <c r="CP37" s="119">
        <v>0</v>
      </c>
      <c r="CQ37" s="119">
        <v>1.24</v>
      </c>
      <c r="CR37" s="119">
        <v>0.57999999999999996</v>
      </c>
      <c r="CS37" s="119">
        <v>0</v>
      </c>
      <c r="CT37" s="119">
        <v>0</v>
      </c>
      <c r="CU37" s="119" t="s">
        <v>360</v>
      </c>
      <c r="CV37" s="119" t="s">
        <v>361</v>
      </c>
      <c r="CW37" s="119" t="s">
        <v>361</v>
      </c>
      <c r="CX37" s="119">
        <v>0.06</v>
      </c>
      <c r="CY37" s="119">
        <v>0.02</v>
      </c>
      <c r="CZ37" s="119">
        <v>0.05</v>
      </c>
      <c r="DA37" s="119">
        <v>0</v>
      </c>
      <c r="DC37" s="119">
        <v>0.05</v>
      </c>
      <c r="DE37" s="119">
        <v>0.08</v>
      </c>
      <c r="DF37" s="119">
        <v>0.02</v>
      </c>
      <c r="DG37" s="119">
        <v>0.02</v>
      </c>
      <c r="DH37" s="119">
        <v>0.02</v>
      </c>
      <c r="DI37" s="119">
        <v>0.02</v>
      </c>
      <c r="DJ37" s="119">
        <v>0.02</v>
      </c>
      <c r="DK37" s="119">
        <v>0.02</v>
      </c>
      <c r="DL37" s="119">
        <v>0.02</v>
      </c>
      <c r="DM37" s="119">
        <v>0.02</v>
      </c>
      <c r="DN37" s="119">
        <v>0.01</v>
      </c>
      <c r="DO37" s="119">
        <v>0.01</v>
      </c>
      <c r="DP37" s="119">
        <v>0.01</v>
      </c>
      <c r="DQ37" s="119">
        <v>0.01</v>
      </c>
      <c r="DR37" s="119">
        <v>0.01</v>
      </c>
      <c r="DS37" s="119">
        <v>0.01</v>
      </c>
      <c r="DT37" s="119">
        <v>0.01</v>
      </c>
      <c r="DU37" s="119">
        <v>0.01</v>
      </c>
      <c r="DV37" s="119">
        <v>0.02</v>
      </c>
      <c r="DW37" s="119">
        <v>0.01</v>
      </c>
      <c r="DX37" s="119">
        <v>0.01</v>
      </c>
      <c r="DY37" s="119">
        <v>0.18</v>
      </c>
      <c r="DZ37" s="119">
        <v>0.2</v>
      </c>
      <c r="EA37" s="119">
        <v>0.63</v>
      </c>
      <c r="EB37" s="119">
        <v>0.42</v>
      </c>
      <c r="EC37" s="119">
        <v>0.26</v>
      </c>
      <c r="ED37" s="119">
        <v>0.06</v>
      </c>
      <c r="EE37" s="119">
        <v>0.01</v>
      </c>
      <c r="EF37" s="119">
        <v>0.22</v>
      </c>
      <c r="EG37" s="119">
        <v>0</v>
      </c>
      <c r="EH37" s="119">
        <v>0.4</v>
      </c>
      <c r="EI37" s="119">
        <v>0.15</v>
      </c>
      <c r="EJ37" s="119">
        <v>0.05</v>
      </c>
      <c r="EK37" s="119">
        <v>0.26</v>
      </c>
      <c r="EL37" s="119">
        <v>0.68</v>
      </c>
      <c r="EM37" s="119">
        <v>0.05</v>
      </c>
      <c r="EN37" s="119">
        <v>0.24</v>
      </c>
      <c r="EO37" s="119">
        <v>0.04</v>
      </c>
      <c r="EP37" s="119">
        <v>0.01</v>
      </c>
      <c r="EQ37" s="119">
        <v>2.5000000000000001E-2</v>
      </c>
      <c r="ER37" s="119">
        <v>0.1</v>
      </c>
      <c r="ES37" s="119">
        <v>0</v>
      </c>
      <c r="ET37" s="119">
        <v>0.01</v>
      </c>
      <c r="EU37" s="119">
        <v>0.04</v>
      </c>
      <c r="EV37" s="119">
        <v>0</v>
      </c>
      <c r="EW37" s="119">
        <v>0.01</v>
      </c>
      <c r="EX37" s="119">
        <v>0.01</v>
      </c>
      <c r="EY37" s="119">
        <v>0.01</v>
      </c>
      <c r="EZ37" s="119">
        <v>0.01</v>
      </c>
      <c r="FA37" s="119">
        <v>0.01</v>
      </c>
      <c r="FB37" s="119">
        <v>0.06</v>
      </c>
      <c r="FC37" s="119">
        <v>0.01</v>
      </c>
      <c r="FD37" s="119">
        <v>0</v>
      </c>
      <c r="FE37" s="119">
        <v>0</v>
      </c>
      <c r="FF37" s="119">
        <v>0.01</v>
      </c>
      <c r="FG37" s="119">
        <v>0.1</v>
      </c>
      <c r="FH37" s="119">
        <v>0.12</v>
      </c>
      <c r="FI37" s="119">
        <v>0.05</v>
      </c>
      <c r="FJ37" s="119">
        <v>0.1555</v>
      </c>
      <c r="FK37" s="119">
        <v>0.22</v>
      </c>
      <c r="FL37" s="119">
        <v>0.04</v>
      </c>
      <c r="FM37" s="119">
        <v>0</v>
      </c>
      <c r="FN37" s="119">
        <v>0</v>
      </c>
      <c r="FO37" s="119">
        <v>0.04</v>
      </c>
      <c r="FP37" s="119">
        <v>0.04</v>
      </c>
      <c r="FQ37" s="119">
        <v>0.04</v>
      </c>
      <c r="FR37" s="119">
        <v>0</v>
      </c>
      <c r="FS37" s="119">
        <v>0</v>
      </c>
      <c r="FT37" s="119">
        <v>0</v>
      </c>
      <c r="FU37" s="119">
        <v>0.05</v>
      </c>
      <c r="FV37" s="119">
        <v>0</v>
      </c>
      <c r="FW37" s="119">
        <v>0.15</v>
      </c>
      <c r="FX37" s="119">
        <v>0.01</v>
      </c>
      <c r="FY37" s="119">
        <v>0.03</v>
      </c>
      <c r="FZ37" s="119">
        <v>0</v>
      </c>
      <c r="GA37" s="119">
        <v>0</v>
      </c>
      <c r="GB37" s="119">
        <v>0</v>
      </c>
      <c r="GC37" s="119">
        <v>0</v>
      </c>
      <c r="GD37" s="119">
        <v>0</v>
      </c>
      <c r="GE37" s="119">
        <v>0</v>
      </c>
      <c r="GF37" s="119">
        <v>0</v>
      </c>
      <c r="GG37" s="119">
        <v>0</v>
      </c>
      <c r="GH37" s="119">
        <v>0.01</v>
      </c>
      <c r="GI37" s="119">
        <v>0</v>
      </c>
      <c r="GJ37" s="119">
        <v>0.02</v>
      </c>
      <c r="GK37" s="119">
        <v>0</v>
      </c>
      <c r="GL37" s="119">
        <v>0</v>
      </c>
      <c r="GM37" s="119">
        <v>0</v>
      </c>
      <c r="GN37" s="119">
        <v>0.01</v>
      </c>
      <c r="GO37" s="119">
        <v>0</v>
      </c>
      <c r="GP37" s="119">
        <v>0.15</v>
      </c>
      <c r="GQ37" s="119">
        <v>0</v>
      </c>
      <c r="GR37" s="119">
        <v>0.15</v>
      </c>
      <c r="GS37" s="119">
        <v>0</v>
      </c>
      <c r="GT37" s="119">
        <v>0.01</v>
      </c>
      <c r="GU37" s="119">
        <v>0.01</v>
      </c>
      <c r="GV37" s="119">
        <v>0</v>
      </c>
      <c r="GW37" s="119">
        <v>0</v>
      </c>
      <c r="GX37" s="119">
        <v>0</v>
      </c>
      <c r="GY37" s="119">
        <v>0</v>
      </c>
      <c r="GZ37" s="119">
        <v>0</v>
      </c>
      <c r="HA37" s="119">
        <v>0</v>
      </c>
      <c r="HB37" s="119">
        <v>0</v>
      </c>
      <c r="HC37" s="119">
        <v>0.01</v>
      </c>
    </row>
    <row r="38" spans="1:211" s="9" customFormat="1" ht="25.5" x14ac:dyDescent="0.2">
      <c r="A38" s="182"/>
      <c r="B38" s="151" t="s">
        <v>8</v>
      </c>
      <c r="C38" s="37"/>
      <c r="D38" s="95">
        <v>0.61</v>
      </c>
      <c r="E38" s="95">
        <v>0.01</v>
      </c>
      <c r="F38" s="95">
        <v>0.01</v>
      </c>
      <c r="G38" s="95">
        <v>0.21</v>
      </c>
      <c r="H38" s="95">
        <v>0.61</v>
      </c>
      <c r="I38" s="95">
        <v>1.0900000000000001</v>
      </c>
      <c r="J38" s="119">
        <v>0.01</v>
      </c>
      <c r="K38" s="95">
        <v>0.04</v>
      </c>
      <c r="L38" s="95">
        <v>0.23</v>
      </c>
      <c r="M38" s="95">
        <v>0.05</v>
      </c>
      <c r="N38" s="95">
        <v>0.05</v>
      </c>
      <c r="O38" s="95">
        <v>0.27</v>
      </c>
      <c r="P38" s="95">
        <v>0.32</v>
      </c>
      <c r="Q38" s="95">
        <v>0.61</v>
      </c>
      <c r="R38" s="95">
        <v>0.5</v>
      </c>
      <c r="S38" s="95">
        <v>0.57999999999999996</v>
      </c>
      <c r="T38" s="95">
        <v>0.13</v>
      </c>
      <c r="U38" s="119">
        <v>5.0000000000000001E-3</v>
      </c>
      <c r="V38" s="119">
        <v>0.01</v>
      </c>
      <c r="W38" s="119" t="s">
        <v>6</v>
      </c>
      <c r="X38" s="119">
        <v>0.57999999999999996</v>
      </c>
      <c r="Y38" s="119">
        <v>0.01</v>
      </c>
      <c r="Z38" s="119">
        <v>7.6499999999999999E-2</v>
      </c>
      <c r="AA38" s="119">
        <v>0</v>
      </c>
      <c r="AB38" s="119">
        <v>0</v>
      </c>
      <c r="AC38" s="95">
        <v>0.01</v>
      </c>
      <c r="AD38" s="119">
        <v>0</v>
      </c>
      <c r="AE38" s="119">
        <v>0</v>
      </c>
      <c r="AF38" s="95">
        <v>0.24</v>
      </c>
      <c r="AG38" s="95">
        <v>0.03</v>
      </c>
      <c r="AH38" s="119">
        <v>0</v>
      </c>
      <c r="AI38" s="119">
        <v>0</v>
      </c>
      <c r="AJ38" s="119">
        <v>0.06</v>
      </c>
      <c r="AK38" s="95">
        <v>0.08</v>
      </c>
      <c r="AL38" s="95">
        <v>0.06</v>
      </c>
      <c r="AM38" s="95">
        <v>0.01</v>
      </c>
      <c r="AN38" s="95">
        <v>0.02</v>
      </c>
      <c r="AO38" s="119">
        <v>0.01</v>
      </c>
      <c r="AP38" s="119">
        <v>0</v>
      </c>
      <c r="AQ38" s="119">
        <v>0</v>
      </c>
      <c r="AR38" s="119">
        <v>0.02</v>
      </c>
      <c r="AS38" s="119">
        <v>0</v>
      </c>
      <c r="AT38" s="119">
        <v>0</v>
      </c>
      <c r="AU38" s="119">
        <v>0</v>
      </c>
      <c r="AV38" s="119">
        <v>0.18</v>
      </c>
      <c r="AW38" s="119">
        <v>0.01</v>
      </c>
      <c r="AX38" s="119">
        <v>7.0000000000000007E-2</v>
      </c>
      <c r="AY38" s="119">
        <v>0.01</v>
      </c>
      <c r="AZ38" s="119">
        <v>0</v>
      </c>
      <c r="BA38" s="119">
        <v>0.27</v>
      </c>
      <c r="BB38" s="119">
        <v>0.05</v>
      </c>
      <c r="BC38" s="119">
        <v>0.01</v>
      </c>
      <c r="BD38" s="119">
        <v>0.24</v>
      </c>
      <c r="BE38" s="119">
        <v>0</v>
      </c>
      <c r="BF38" s="119">
        <v>0</v>
      </c>
      <c r="BG38" s="119">
        <v>1.0999999999999999E-2</v>
      </c>
      <c r="BH38" s="119">
        <v>0.01</v>
      </c>
      <c r="BI38" s="119">
        <v>0.88</v>
      </c>
      <c r="BJ38" s="119">
        <v>0.22</v>
      </c>
      <c r="BK38" s="119">
        <v>0.06</v>
      </c>
      <c r="BL38" s="119">
        <v>0.08</v>
      </c>
      <c r="BM38" s="119">
        <v>2.68</v>
      </c>
      <c r="BN38" s="119">
        <v>0.04</v>
      </c>
      <c r="BO38" s="119">
        <v>0.04</v>
      </c>
      <c r="BP38" s="119">
        <v>0.04</v>
      </c>
      <c r="BQ38" s="119">
        <v>0.04</v>
      </c>
      <c r="BR38" s="119">
        <v>0.04</v>
      </c>
      <c r="BS38" s="119">
        <v>0.04</v>
      </c>
      <c r="BT38" s="119">
        <v>0.04</v>
      </c>
      <c r="BU38" s="119">
        <v>0.04</v>
      </c>
      <c r="BV38" s="119">
        <v>0.04</v>
      </c>
      <c r="BW38" s="119">
        <v>0</v>
      </c>
      <c r="BX38" s="119">
        <v>0.04</v>
      </c>
      <c r="BY38" s="119">
        <v>9.0000000000000002E-6</v>
      </c>
      <c r="BZ38" s="119">
        <v>0</v>
      </c>
      <c r="CA38" s="119">
        <v>0</v>
      </c>
      <c r="CB38" s="119">
        <v>0</v>
      </c>
      <c r="CC38" s="119">
        <v>0</v>
      </c>
      <c r="CD38" s="119">
        <v>0</v>
      </c>
      <c r="CE38" s="119">
        <v>0</v>
      </c>
      <c r="CF38" s="119">
        <v>0</v>
      </c>
      <c r="CG38" s="119">
        <v>0.76</v>
      </c>
      <c r="CH38" s="119">
        <v>0</v>
      </c>
      <c r="CI38" s="119">
        <v>0.16</v>
      </c>
      <c r="CJ38" s="119">
        <v>0.04</v>
      </c>
      <c r="CK38" s="119">
        <v>1.1399999999999999</v>
      </c>
      <c r="CL38" s="119">
        <v>0.54</v>
      </c>
      <c r="CM38" s="119">
        <v>0.02</v>
      </c>
      <c r="CN38" s="119">
        <v>0.28000000000000003</v>
      </c>
      <c r="CO38" s="119">
        <v>0.06</v>
      </c>
      <c r="CP38" s="119">
        <v>0</v>
      </c>
      <c r="CQ38" s="119">
        <v>0.94</v>
      </c>
      <c r="CR38" s="119">
        <v>0.57999999999999996</v>
      </c>
      <c r="CS38" s="119">
        <v>0</v>
      </c>
      <c r="CT38" s="119">
        <v>0</v>
      </c>
      <c r="CU38" s="119" t="s">
        <v>360</v>
      </c>
      <c r="CV38" s="119" t="s">
        <v>361</v>
      </c>
      <c r="CW38" s="119" t="s">
        <v>361</v>
      </c>
      <c r="CX38" s="119">
        <v>0.06</v>
      </c>
      <c r="CY38" s="119">
        <v>0.02</v>
      </c>
      <c r="CZ38" s="119">
        <v>0.05</v>
      </c>
      <c r="DA38" s="119">
        <v>0</v>
      </c>
      <c r="DC38" s="119">
        <v>0.03</v>
      </c>
      <c r="DE38" s="119">
        <v>0.08</v>
      </c>
      <c r="DF38" s="119">
        <v>0.02</v>
      </c>
      <c r="DG38" s="119">
        <v>0.02</v>
      </c>
      <c r="DH38" s="119">
        <v>0.02</v>
      </c>
      <c r="DI38" s="119">
        <v>0.02</v>
      </c>
      <c r="DJ38" s="119">
        <v>0.02</v>
      </c>
      <c r="DK38" s="119">
        <v>0.02</v>
      </c>
      <c r="DL38" s="119">
        <v>0.02</v>
      </c>
      <c r="DM38" s="119">
        <v>0.02</v>
      </c>
      <c r="DN38" s="119">
        <v>0.01</v>
      </c>
      <c r="DO38" s="119">
        <v>0.01</v>
      </c>
      <c r="DP38" s="119">
        <v>0.01</v>
      </c>
      <c r="DQ38" s="119">
        <v>0.01</v>
      </c>
      <c r="DR38" s="119">
        <v>0.01</v>
      </c>
      <c r="DS38" s="119">
        <v>0.01</v>
      </c>
      <c r="DT38" s="119">
        <v>0.01</v>
      </c>
      <c r="DU38" s="119">
        <v>0.01</v>
      </c>
      <c r="DV38" s="119">
        <v>0.02</v>
      </c>
      <c r="DW38" s="119">
        <v>0.01</v>
      </c>
      <c r="DX38" s="119">
        <v>0</v>
      </c>
      <c r="DY38" s="119">
        <v>0.18</v>
      </c>
      <c r="DZ38" s="119">
        <v>0.2</v>
      </c>
      <c r="EA38" s="119">
        <v>0.6</v>
      </c>
      <c r="EB38" s="119">
        <v>0.4</v>
      </c>
      <c r="EC38" s="119">
        <v>0.24</v>
      </c>
      <c r="ED38" s="119">
        <v>0.06</v>
      </c>
      <c r="EE38" s="119">
        <v>0</v>
      </c>
      <c r="EF38" s="119">
        <v>0.22</v>
      </c>
      <c r="EG38" s="119">
        <v>0</v>
      </c>
      <c r="EH38" s="119">
        <v>0.4</v>
      </c>
      <c r="EI38" s="119">
        <v>0.15</v>
      </c>
      <c r="EJ38" s="119">
        <v>0</v>
      </c>
      <c r="EK38" s="119">
        <v>0.26</v>
      </c>
      <c r="EL38" s="119">
        <v>0.68</v>
      </c>
      <c r="EM38" s="119">
        <v>0.05</v>
      </c>
      <c r="EN38" s="119">
        <v>0.24</v>
      </c>
      <c r="EO38" s="119">
        <v>0.04</v>
      </c>
      <c r="EP38" s="119">
        <v>0.01</v>
      </c>
      <c r="EQ38" s="119">
        <v>2.5000000000000001E-2</v>
      </c>
      <c r="ER38" s="119">
        <v>0.1</v>
      </c>
      <c r="ES38" s="119">
        <v>0</v>
      </c>
      <c r="ET38" s="119">
        <v>0.01</v>
      </c>
      <c r="EU38" s="119">
        <v>0</v>
      </c>
      <c r="EV38" s="119">
        <v>0</v>
      </c>
      <c r="EW38" s="119">
        <v>0</v>
      </c>
      <c r="EX38" s="119">
        <v>0</v>
      </c>
      <c r="EY38" s="119">
        <v>0</v>
      </c>
      <c r="EZ38" s="119">
        <v>0</v>
      </c>
      <c r="FA38" s="119">
        <v>0</v>
      </c>
      <c r="FB38" s="119">
        <v>0</v>
      </c>
      <c r="FC38" s="119">
        <v>0</v>
      </c>
      <c r="FD38" s="119">
        <v>0</v>
      </c>
      <c r="FE38" s="119">
        <v>0</v>
      </c>
      <c r="FF38" s="119">
        <v>0.01</v>
      </c>
      <c r="FG38" s="119">
        <v>0.1</v>
      </c>
      <c r="FH38" s="119">
        <v>0.12</v>
      </c>
      <c r="FI38" s="119">
        <v>0.05</v>
      </c>
      <c r="FJ38" s="119">
        <v>0.1555</v>
      </c>
      <c r="FK38" s="119">
        <v>0.75</v>
      </c>
      <c r="FL38" s="119">
        <v>0.05</v>
      </c>
      <c r="FM38" s="119">
        <v>0</v>
      </c>
      <c r="FN38" s="119">
        <v>0</v>
      </c>
      <c r="FO38" s="119">
        <v>0.04</v>
      </c>
      <c r="FP38" s="119">
        <v>0</v>
      </c>
      <c r="FQ38" s="119">
        <v>0</v>
      </c>
      <c r="FR38" s="119">
        <v>0</v>
      </c>
      <c r="FS38" s="119">
        <v>0</v>
      </c>
      <c r="FT38" s="119">
        <v>0</v>
      </c>
      <c r="FU38" s="119">
        <v>0.26</v>
      </c>
      <c r="FV38" s="119">
        <v>0</v>
      </c>
      <c r="FW38" s="119">
        <v>0</v>
      </c>
      <c r="FX38" s="119">
        <v>0</v>
      </c>
      <c r="FY38" s="119">
        <v>0</v>
      </c>
      <c r="FZ38" s="119">
        <v>0</v>
      </c>
      <c r="GA38" s="119">
        <v>0</v>
      </c>
      <c r="GB38" s="119">
        <v>0</v>
      </c>
      <c r="GC38" s="119">
        <v>0</v>
      </c>
      <c r="GD38" s="119">
        <v>0</v>
      </c>
      <c r="GE38" s="119">
        <v>0</v>
      </c>
      <c r="GF38" s="119">
        <v>0</v>
      </c>
      <c r="GG38" s="119">
        <v>0.01</v>
      </c>
      <c r="GH38" s="119">
        <v>0.28999999999999998</v>
      </c>
      <c r="GI38" s="119">
        <v>0</v>
      </c>
      <c r="GJ38" s="119">
        <v>0.02</v>
      </c>
      <c r="GK38" s="119">
        <v>0</v>
      </c>
      <c r="GL38" s="119">
        <v>0</v>
      </c>
      <c r="GM38" s="119">
        <v>0</v>
      </c>
      <c r="GN38" s="119">
        <v>0.01</v>
      </c>
      <c r="GO38" s="119">
        <v>0</v>
      </c>
      <c r="GP38" s="119">
        <v>0.19</v>
      </c>
      <c r="GQ38" s="119">
        <v>0</v>
      </c>
      <c r="GR38" s="119">
        <v>0.19</v>
      </c>
      <c r="GS38" s="119">
        <v>0</v>
      </c>
      <c r="GT38" s="119">
        <v>0.01</v>
      </c>
      <c r="GU38" s="119">
        <v>0.01</v>
      </c>
      <c r="GV38" s="119">
        <v>0</v>
      </c>
      <c r="GW38" s="119">
        <v>0</v>
      </c>
      <c r="GX38" s="119">
        <v>0</v>
      </c>
      <c r="GY38" s="119">
        <v>0</v>
      </c>
      <c r="GZ38" s="119">
        <v>0</v>
      </c>
      <c r="HA38" s="119">
        <v>0</v>
      </c>
      <c r="HB38" s="119">
        <v>0</v>
      </c>
      <c r="HC38" s="119">
        <v>0.01</v>
      </c>
    </row>
    <row r="39" spans="1:211" s="9" customFormat="1" x14ac:dyDescent="0.2">
      <c r="A39" s="183" t="s">
        <v>1125</v>
      </c>
      <c r="B39" s="128" t="s">
        <v>4</v>
      </c>
      <c r="C39" s="14"/>
      <c r="D39" s="118">
        <v>37974.476999999999</v>
      </c>
      <c r="E39" s="111">
        <v>485.2842</v>
      </c>
      <c r="F39" s="92">
        <v>866.26070000000004</v>
      </c>
      <c r="G39" s="111">
        <f>10694.27+[3]Deliverable!$H$71</f>
        <v>15025.574000000001</v>
      </c>
      <c r="H39" s="111">
        <f>52598.93+[3]Deliverable!$I$71</f>
        <v>61261.536999999997</v>
      </c>
      <c r="I39" s="96">
        <f>9987.296+7767.547+4779.832+12367.5+32051.65+[3]Deliverable!$J$71</f>
        <v>71285.129000000015</v>
      </c>
      <c r="J39" s="111">
        <v>866.26</v>
      </c>
      <c r="K39" s="111">
        <v>2758.08</v>
      </c>
      <c r="L39" s="111">
        <v>10640.55</v>
      </c>
      <c r="M39" s="111">
        <v>4170.2</v>
      </c>
      <c r="N39" s="111">
        <v>3312.93</v>
      </c>
      <c r="O39" s="96">
        <f>6589.915+866.2607+485.2842+1109.7+[3]Deliverable!$K$71</f>
        <v>12516.2029</v>
      </c>
      <c r="P39" s="96">
        <f>1109.7+485.2842+1732.52+6119.207+[3]Deliverable!$L$71</f>
        <v>12911.754200000001</v>
      </c>
      <c r="Q39" s="111">
        <v>42812.97</v>
      </c>
      <c r="R39" s="111">
        <v>24835.23</v>
      </c>
      <c r="S39" s="111">
        <v>44160.68</v>
      </c>
      <c r="T39" s="111">
        <v>6675.02</v>
      </c>
      <c r="U39" s="111">
        <v>1124.27</v>
      </c>
      <c r="V39" s="111">
        <v>7869.91</v>
      </c>
      <c r="W39" s="111">
        <v>1732.6</v>
      </c>
      <c r="X39" s="111">
        <v>83563.320000000007</v>
      </c>
      <c r="Y39" s="111">
        <v>1124.27</v>
      </c>
      <c r="Z39" s="111">
        <v>8994.18</v>
      </c>
      <c r="AA39" s="111">
        <v>0</v>
      </c>
      <c r="AB39" s="111">
        <v>0</v>
      </c>
      <c r="AC39" s="111">
        <v>866.26070000000004</v>
      </c>
      <c r="AD39" s="111">
        <v>0</v>
      </c>
      <c r="AE39" s="111">
        <v>0</v>
      </c>
      <c r="AF39" s="111">
        <v>24682.02</v>
      </c>
      <c r="AG39" s="111">
        <v>4425.32</v>
      </c>
      <c r="AH39" s="111">
        <v>1124.27</v>
      </c>
      <c r="AI39" s="111">
        <v>0</v>
      </c>
      <c r="AJ39" s="111">
        <v>2856.83</v>
      </c>
      <c r="AK39" s="111">
        <v>4732.6000000000004</v>
      </c>
      <c r="AL39" s="111">
        <v>4783.3599999999997</v>
      </c>
      <c r="AM39" s="111">
        <v>1906.4</v>
      </c>
      <c r="AN39" s="111">
        <v>6879.48</v>
      </c>
      <c r="AO39" s="111">
        <v>866.26</v>
      </c>
      <c r="AP39" s="111">
        <v>1124.27</v>
      </c>
      <c r="AQ39" s="111">
        <v>0</v>
      </c>
      <c r="AR39" s="111">
        <v>1832.51</v>
      </c>
      <c r="AS39" s="111">
        <v>1124.27</v>
      </c>
      <c r="AT39" s="111">
        <v>0</v>
      </c>
      <c r="AU39" s="111">
        <v>1124.27</v>
      </c>
      <c r="AV39" s="111">
        <v>17221.560000000001</v>
      </c>
      <c r="AW39" s="111">
        <v>2598.91</v>
      </c>
      <c r="AX39" s="111">
        <v>6512.53</v>
      </c>
      <c r="AY39" s="111">
        <v>2520.5479999999998</v>
      </c>
      <c r="AZ39" s="111">
        <v>0</v>
      </c>
      <c r="BA39" s="111">
        <v>23372.02</v>
      </c>
      <c r="BB39" s="111">
        <v>4286.0709999999999</v>
      </c>
      <c r="BC39" s="111">
        <v>883.43340000000001</v>
      </c>
      <c r="BD39" s="111">
        <v>21202.400000000001</v>
      </c>
      <c r="BE39" s="111">
        <v>0</v>
      </c>
      <c r="BF39" s="111">
        <v>0</v>
      </c>
      <c r="BG39" s="111">
        <v>883.43</v>
      </c>
      <c r="BH39" s="111">
        <v>883.43340000000001</v>
      </c>
      <c r="BI39" s="111">
        <v>29800.85</v>
      </c>
      <c r="BJ39" s="111">
        <v>11130.32</v>
      </c>
      <c r="BK39" s="111">
        <v>4995.87</v>
      </c>
      <c r="BL39" s="111">
        <v>4768.67</v>
      </c>
      <c r="BM39" s="111">
        <v>92923.03</v>
      </c>
      <c r="BN39" s="111">
        <v>4314.2700000000004</v>
      </c>
      <c r="BO39" s="111">
        <v>4314.2700000000004</v>
      </c>
      <c r="BP39" s="111">
        <v>4314.2700000000004</v>
      </c>
      <c r="BQ39" s="111">
        <v>4314.2700000000004</v>
      </c>
      <c r="BR39" s="111">
        <v>4326.8599999999997</v>
      </c>
      <c r="BS39" s="111">
        <v>4316.75</v>
      </c>
      <c r="BT39" s="111">
        <v>4314.2700000000004</v>
      </c>
      <c r="BU39" s="111">
        <v>4314.2700000000004</v>
      </c>
      <c r="BV39" s="111">
        <v>4314.2700000000004</v>
      </c>
      <c r="BW39" s="111">
        <v>0</v>
      </c>
      <c r="BX39" s="111">
        <v>4314.2700000000004</v>
      </c>
      <c r="BY39" s="111">
        <v>0.97</v>
      </c>
      <c r="BZ39" s="111">
        <v>0</v>
      </c>
      <c r="CA39" s="111">
        <v>0</v>
      </c>
      <c r="CB39" s="111">
        <v>0</v>
      </c>
      <c r="CC39" s="111">
        <v>0</v>
      </c>
      <c r="CD39" s="111">
        <v>1124.27</v>
      </c>
      <c r="CE39" s="111">
        <v>0</v>
      </c>
      <c r="CF39" s="111">
        <v>0</v>
      </c>
      <c r="CG39" s="111">
        <v>33850.519999999997</v>
      </c>
      <c r="CH39" s="111">
        <v>0</v>
      </c>
      <c r="CI39" s="111">
        <v>5993.74</v>
      </c>
      <c r="CJ39" s="111">
        <v>9352.68</v>
      </c>
      <c r="CK39" s="111">
        <v>41527.71</v>
      </c>
      <c r="CL39" s="111">
        <v>21856.69</v>
      </c>
      <c r="CM39" s="111">
        <v>728.55629999999996</v>
      </c>
      <c r="CN39" s="111">
        <v>8014.1189999999997</v>
      </c>
      <c r="CO39" s="111">
        <v>3136.58</v>
      </c>
      <c r="CP39" s="111">
        <v>0</v>
      </c>
      <c r="CQ39" s="111">
        <v>56570.720000000001</v>
      </c>
      <c r="CR39" s="111">
        <v>21130.73</v>
      </c>
      <c r="CS39" s="111">
        <v>0</v>
      </c>
      <c r="CT39" s="111">
        <v>0</v>
      </c>
      <c r="CU39" s="111">
        <v>0</v>
      </c>
      <c r="CV39" s="118">
        <v>0</v>
      </c>
      <c r="CW39" s="118">
        <v>0</v>
      </c>
      <c r="CX39" s="111">
        <v>5038.41</v>
      </c>
      <c r="CY39" s="111">
        <v>1679.47</v>
      </c>
      <c r="CZ39" s="111">
        <v>4198.67</v>
      </c>
      <c r="DA39" s="111">
        <v>0</v>
      </c>
      <c r="DC39" s="111">
        <v>4751.33</v>
      </c>
      <c r="DE39" s="111">
        <v>13466.18</v>
      </c>
      <c r="DF39" s="111">
        <v>1492.85</v>
      </c>
      <c r="DG39" s="111">
        <v>1711.5709999999999</v>
      </c>
      <c r="DH39" s="111">
        <v>1492.8489999999999</v>
      </c>
      <c r="DI39" s="111">
        <v>1492.85</v>
      </c>
      <c r="DJ39" s="111">
        <v>1492.85</v>
      </c>
      <c r="DK39" s="111">
        <v>1492.85</v>
      </c>
      <c r="DL39" s="111">
        <v>1492.85</v>
      </c>
      <c r="DM39" s="111">
        <v>1492.85</v>
      </c>
      <c r="DN39" s="111">
        <v>788.76</v>
      </c>
      <c r="DO39" s="111">
        <v>788.76</v>
      </c>
      <c r="DP39" s="111">
        <v>788.76</v>
      </c>
      <c r="DQ39" s="111">
        <v>883.43340000000001</v>
      </c>
      <c r="DR39" s="111">
        <v>788.76</v>
      </c>
      <c r="DS39" s="111">
        <v>788.75819999999999</v>
      </c>
      <c r="DT39" s="111">
        <v>922.83199999999999</v>
      </c>
      <c r="DU39" s="111">
        <v>922.81</v>
      </c>
      <c r="DV39" s="111">
        <v>1492.8489999999999</v>
      </c>
      <c r="DW39" s="111">
        <v>922.81320000000005</v>
      </c>
      <c r="DX39" s="111">
        <v>0</v>
      </c>
      <c r="DY39" s="111">
        <v>12301.38</v>
      </c>
      <c r="DZ39" s="111">
        <v>8171.79</v>
      </c>
      <c r="EA39" s="111">
        <v>25807.5</v>
      </c>
      <c r="EB39" s="111">
        <v>17205</v>
      </c>
      <c r="EC39" s="111">
        <v>10667.57</v>
      </c>
      <c r="ED39" s="111">
        <v>2451.54</v>
      </c>
      <c r="EE39" s="111">
        <v>839.73</v>
      </c>
      <c r="EF39" s="111">
        <v>12740.56</v>
      </c>
      <c r="EG39" s="111">
        <v>3745.91</v>
      </c>
      <c r="EH39" s="111">
        <v>16343.57</v>
      </c>
      <c r="EI39" s="111">
        <v>7422.28</v>
      </c>
      <c r="EJ39" s="111">
        <v>0</v>
      </c>
      <c r="EK39" s="111">
        <v>10009.469999999999</v>
      </c>
      <c r="EL39" s="111">
        <v>27414.720000000001</v>
      </c>
      <c r="EM39" s="111">
        <v>1980.52</v>
      </c>
      <c r="EN39" s="111">
        <v>9806.14</v>
      </c>
      <c r="EO39" s="111">
        <v>1634.36</v>
      </c>
      <c r="EP39" s="111">
        <v>408.6</v>
      </c>
      <c r="EQ39" s="111">
        <v>1103.52</v>
      </c>
      <c r="ER39" s="111">
        <v>6672.77</v>
      </c>
      <c r="ES39" s="111">
        <v>1124.2729999999999</v>
      </c>
      <c r="ET39" s="111">
        <v>715.52</v>
      </c>
      <c r="EU39" s="111">
        <v>0</v>
      </c>
      <c r="EV39" s="111">
        <v>0</v>
      </c>
      <c r="EW39" s="111">
        <v>0</v>
      </c>
      <c r="EX39" s="111">
        <v>0</v>
      </c>
      <c r="EY39" s="111">
        <v>0</v>
      </c>
      <c r="EZ39" s="111">
        <v>0</v>
      </c>
      <c r="FA39" s="111">
        <v>0</v>
      </c>
      <c r="FB39" s="118">
        <v>0</v>
      </c>
      <c r="FC39" s="111">
        <v>0</v>
      </c>
      <c r="FD39" s="111">
        <v>0</v>
      </c>
      <c r="FE39" s="111">
        <v>0</v>
      </c>
      <c r="FF39" s="111">
        <v>839.73</v>
      </c>
      <c r="FG39" s="111">
        <v>5667.5</v>
      </c>
      <c r="FH39" s="111">
        <v>4903.07</v>
      </c>
      <c r="FI39" s="111">
        <v>2207.04</v>
      </c>
      <c r="FJ39" s="111">
        <v>6415.18</v>
      </c>
      <c r="FK39" s="111">
        <v>12404.08</v>
      </c>
      <c r="FL39" s="111">
        <v>2989.91</v>
      </c>
      <c r="FM39" s="111">
        <v>0</v>
      </c>
      <c r="FN39" s="111">
        <v>0</v>
      </c>
      <c r="FO39" s="111">
        <v>0</v>
      </c>
      <c r="FP39" s="111">
        <v>5046.01</v>
      </c>
      <c r="FQ39" s="111">
        <v>5046.01</v>
      </c>
      <c r="FR39" s="111">
        <v>5046.01</v>
      </c>
      <c r="FS39" s="111">
        <v>0</v>
      </c>
      <c r="FT39" s="111">
        <v>0</v>
      </c>
      <c r="FU39" s="111">
        <v>3138.15</v>
      </c>
      <c r="FV39" s="111">
        <v>0</v>
      </c>
      <c r="FW39" s="111">
        <v>470.71</v>
      </c>
      <c r="FX39" s="111">
        <v>0</v>
      </c>
      <c r="FY39" s="111">
        <v>0</v>
      </c>
      <c r="FZ39" s="111">
        <v>0</v>
      </c>
      <c r="GA39" s="111">
        <v>1124.27</v>
      </c>
      <c r="GB39" s="111">
        <v>1124.27</v>
      </c>
      <c r="GC39" s="111">
        <v>1124.27</v>
      </c>
      <c r="GD39" s="111">
        <v>0</v>
      </c>
      <c r="GE39" s="111">
        <v>0</v>
      </c>
      <c r="GF39" s="111">
        <v>0</v>
      </c>
      <c r="GG39" s="111">
        <v>0</v>
      </c>
      <c r="GH39" s="111">
        <v>470.71</v>
      </c>
      <c r="GI39" s="111">
        <v>470.71</v>
      </c>
      <c r="GJ39" s="111">
        <v>470.71</v>
      </c>
      <c r="GK39" s="111">
        <v>0</v>
      </c>
      <c r="GL39" s="111">
        <v>0</v>
      </c>
      <c r="GM39" s="111">
        <v>0</v>
      </c>
      <c r="GN39" s="111">
        <v>470.71</v>
      </c>
      <c r="GO39" s="111">
        <v>0</v>
      </c>
      <c r="GP39" s="111">
        <v>5884.02</v>
      </c>
      <c r="GQ39" s="111">
        <v>0</v>
      </c>
      <c r="GR39" s="111">
        <v>5884.02</v>
      </c>
      <c r="GS39" s="111">
        <v>0</v>
      </c>
      <c r="GT39" s="111">
        <v>470.71</v>
      </c>
      <c r="GU39" s="111">
        <v>470.71</v>
      </c>
      <c r="GV39" s="111">
        <v>0</v>
      </c>
      <c r="GW39" s="111">
        <v>0</v>
      </c>
      <c r="GX39" s="111">
        <v>0</v>
      </c>
      <c r="GY39" s="111">
        <v>0</v>
      </c>
      <c r="GZ39" s="111">
        <v>0</v>
      </c>
      <c r="HA39" s="111">
        <v>0</v>
      </c>
      <c r="HB39" s="111">
        <v>0</v>
      </c>
      <c r="HC39" s="111">
        <v>5621.3639999999996</v>
      </c>
    </row>
    <row r="40" spans="1:211" s="9" customFormat="1" x14ac:dyDescent="0.2">
      <c r="A40" s="180"/>
      <c r="B40" s="91" t="s">
        <v>3</v>
      </c>
      <c r="C40" s="15"/>
      <c r="D40" s="118">
        <v>38307.224999999999</v>
      </c>
      <c r="E40" s="111">
        <v>441.26659999999998</v>
      </c>
      <c r="F40" s="92">
        <v>806.81949999999995</v>
      </c>
      <c r="G40" s="111">
        <f>15641.21+[3]Deliverable!$H$72</f>
        <v>19675.307999999997</v>
      </c>
      <c r="H40" s="111">
        <f>38078.88+[3]Deliverable!$I$72</f>
        <v>46147.074999999997</v>
      </c>
      <c r="I40" s="96">
        <f>33079.6+6380.833+3026.785+8825.332+9017.302+[3]Deliverable!$J$72</f>
        <v>64363.95</v>
      </c>
      <c r="J40" s="111">
        <v>806.82</v>
      </c>
      <c r="K40" s="111">
        <v>3204.93</v>
      </c>
      <c r="L40" s="111">
        <v>7262.45</v>
      </c>
      <c r="M40" s="111">
        <v>2144.0700000000002</v>
      </c>
      <c r="N40" s="111">
        <v>3102.59</v>
      </c>
      <c r="O40" s="96">
        <f>1591.289+806.8195+3852.842+[3]Deliverable!$K$72</f>
        <v>9478.2284999999993</v>
      </c>
      <c r="P40" s="96">
        <f>3424.749+1613.639+375.3431+441.2666+530.4295+[3]Deliverable!$L$72</f>
        <v>9612.7052000000003</v>
      </c>
      <c r="Q40" s="111">
        <v>38376.81</v>
      </c>
      <c r="R40" s="111">
        <v>24796.05</v>
      </c>
      <c r="S40" s="111">
        <v>39466.93</v>
      </c>
      <c r="T40" s="111">
        <v>6932.14</v>
      </c>
      <c r="U40" s="111">
        <v>2105.9299999999998</v>
      </c>
      <c r="V40" s="111">
        <v>5264.81</v>
      </c>
      <c r="W40" s="111">
        <v>1621.48</v>
      </c>
      <c r="X40" s="111">
        <v>45401.2</v>
      </c>
      <c r="Y40" s="111">
        <v>2105.9299999999998</v>
      </c>
      <c r="Z40" s="111">
        <v>10529.62</v>
      </c>
      <c r="AA40" s="111">
        <v>0</v>
      </c>
      <c r="AB40" s="111">
        <v>0</v>
      </c>
      <c r="AC40" s="111">
        <v>806.81949999999995</v>
      </c>
      <c r="AD40" s="111">
        <v>0</v>
      </c>
      <c r="AE40" s="111">
        <v>0</v>
      </c>
      <c r="AF40" s="111">
        <v>20854.240000000002</v>
      </c>
      <c r="AG40" s="111">
        <v>5302.96</v>
      </c>
      <c r="AH40" s="111">
        <v>0</v>
      </c>
      <c r="AI40" s="111">
        <v>0</v>
      </c>
      <c r="AJ40" s="111">
        <v>3481.25</v>
      </c>
      <c r="AK40" s="111">
        <v>3246.45</v>
      </c>
      <c r="AL40" s="111">
        <v>4784.37</v>
      </c>
      <c r="AM40" s="111">
        <v>1778.52</v>
      </c>
      <c r="AN40" s="111">
        <v>3041.94</v>
      </c>
      <c r="AO40" s="111">
        <v>806.82</v>
      </c>
      <c r="AP40" s="111">
        <v>1052.96</v>
      </c>
      <c r="AQ40" s="111">
        <v>0</v>
      </c>
      <c r="AR40" s="111">
        <v>2432.21</v>
      </c>
      <c r="AS40" s="111">
        <v>0</v>
      </c>
      <c r="AT40" s="111">
        <v>0</v>
      </c>
      <c r="AU40" s="111">
        <v>1052.96</v>
      </c>
      <c r="AV40" s="111">
        <v>12971.77</v>
      </c>
      <c r="AW40" s="111">
        <v>3242.94</v>
      </c>
      <c r="AX40" s="111">
        <v>6314.43</v>
      </c>
      <c r="AY40" s="111">
        <v>810.73569999999995</v>
      </c>
      <c r="AZ40" s="111">
        <v>0</v>
      </c>
      <c r="BA40" s="111">
        <v>22194.45</v>
      </c>
      <c r="BB40" s="111">
        <v>4056.7260000000001</v>
      </c>
      <c r="BC40" s="111">
        <v>844.59100000000001</v>
      </c>
      <c r="BD40" s="111">
        <v>20270.18</v>
      </c>
      <c r="BE40" s="111">
        <v>0</v>
      </c>
      <c r="BF40" s="111">
        <v>0</v>
      </c>
      <c r="BG40" s="111">
        <v>844.59</v>
      </c>
      <c r="BH40" s="111">
        <v>844.59100000000001</v>
      </c>
      <c r="BI40" s="111">
        <v>33624.050000000003</v>
      </c>
      <c r="BJ40" s="111">
        <v>13067.07</v>
      </c>
      <c r="BK40" s="111">
        <v>5030.1899999999996</v>
      </c>
      <c r="BL40" s="111">
        <v>5253.44</v>
      </c>
      <c r="BM40" s="111">
        <v>98077.87</v>
      </c>
      <c r="BN40" s="111">
        <v>4137.21</v>
      </c>
      <c r="BO40" s="111">
        <v>4137.21</v>
      </c>
      <c r="BP40" s="111">
        <v>4137.21</v>
      </c>
      <c r="BQ40" s="111">
        <v>4137.21</v>
      </c>
      <c r="BR40" s="111">
        <v>4141</v>
      </c>
      <c r="BS40" s="111">
        <v>4137.21</v>
      </c>
      <c r="BT40" s="111">
        <v>4137.21</v>
      </c>
      <c r="BU40" s="111">
        <v>4137.21</v>
      </c>
      <c r="BV40" s="111">
        <v>4137.21</v>
      </c>
      <c r="BW40" s="111">
        <v>0</v>
      </c>
      <c r="BX40" s="111">
        <v>4137.21</v>
      </c>
      <c r="BY40" s="111">
        <v>3.1</v>
      </c>
      <c r="BZ40" s="111">
        <v>0</v>
      </c>
      <c r="CA40" s="111">
        <v>0</v>
      </c>
      <c r="CB40" s="111">
        <v>0</v>
      </c>
      <c r="CC40" s="111">
        <v>0</v>
      </c>
      <c r="CD40" s="111">
        <v>0</v>
      </c>
      <c r="CE40" s="111">
        <v>0</v>
      </c>
      <c r="CF40" s="111">
        <v>0</v>
      </c>
      <c r="CG40" s="111">
        <v>35391.74</v>
      </c>
      <c r="CH40" s="111">
        <v>0</v>
      </c>
      <c r="CI40" s="111">
        <v>5715.57</v>
      </c>
      <c r="CJ40" s="111">
        <v>8881.23</v>
      </c>
      <c r="CK40" s="111">
        <v>17122.84</v>
      </c>
      <c r="CL40" s="111">
        <v>9012.0210000000006</v>
      </c>
      <c r="CM40" s="111">
        <v>300.40069999999997</v>
      </c>
      <c r="CN40" s="111">
        <v>3905.2089999999998</v>
      </c>
      <c r="CO40" s="111">
        <v>2479.56</v>
      </c>
      <c r="CP40" s="111">
        <v>0</v>
      </c>
      <c r="CQ40" s="111">
        <v>48786.54</v>
      </c>
      <c r="CR40" s="111">
        <v>20574.53</v>
      </c>
      <c r="CS40" s="111">
        <v>0</v>
      </c>
      <c r="CT40" s="111">
        <v>0</v>
      </c>
      <c r="CU40" s="111">
        <v>0</v>
      </c>
      <c r="CV40" s="118">
        <v>0</v>
      </c>
      <c r="CW40" s="118">
        <v>0</v>
      </c>
      <c r="CX40" s="111">
        <v>4735.09</v>
      </c>
      <c r="CY40" s="111">
        <v>1578.36</v>
      </c>
      <c r="CZ40" s="111">
        <v>3945.91</v>
      </c>
      <c r="DA40" s="111">
        <v>0</v>
      </c>
      <c r="DC40" s="111">
        <v>4404.79</v>
      </c>
      <c r="DE40" s="111">
        <v>12634.74</v>
      </c>
      <c r="DF40" s="111">
        <v>1417.11</v>
      </c>
      <c r="DG40" s="111">
        <v>1611.443</v>
      </c>
      <c r="DH40" s="111">
        <v>1417.1089999999999</v>
      </c>
      <c r="DI40" s="111">
        <v>1417.11</v>
      </c>
      <c r="DJ40" s="111">
        <v>1417.11</v>
      </c>
      <c r="DK40" s="111">
        <v>1417.11</v>
      </c>
      <c r="DL40" s="111">
        <v>1417.11</v>
      </c>
      <c r="DM40" s="111">
        <v>1417.11</v>
      </c>
      <c r="DN40" s="111">
        <v>730.42</v>
      </c>
      <c r="DO40" s="111">
        <v>730.42</v>
      </c>
      <c r="DP40" s="111">
        <v>730.42</v>
      </c>
      <c r="DQ40" s="111">
        <v>844.59100000000001</v>
      </c>
      <c r="DR40" s="111">
        <v>730.42</v>
      </c>
      <c r="DS40" s="111">
        <v>730.41920000000005</v>
      </c>
      <c r="DT40" s="111">
        <v>881.02359999999999</v>
      </c>
      <c r="DU40" s="111">
        <v>881.02</v>
      </c>
      <c r="DV40" s="111">
        <v>1417.1089999999999</v>
      </c>
      <c r="DW40" s="111">
        <v>881.02359999999999</v>
      </c>
      <c r="DX40" s="111">
        <v>1052.96</v>
      </c>
      <c r="DY40" s="111">
        <v>11638.54</v>
      </c>
      <c r="DZ40" s="111">
        <v>10448.34</v>
      </c>
      <c r="EA40" s="111">
        <v>32571.73</v>
      </c>
      <c r="EB40" s="111">
        <v>21714.48</v>
      </c>
      <c r="EC40" s="111">
        <v>13355.82</v>
      </c>
      <c r="ED40" s="111">
        <v>3134.5</v>
      </c>
      <c r="EE40" s="111">
        <v>789.18</v>
      </c>
      <c r="EF40" s="111">
        <v>14261.79</v>
      </c>
      <c r="EG40" s="111">
        <v>0</v>
      </c>
      <c r="EH40" s="111">
        <v>20896.669999999998</v>
      </c>
      <c r="EI40" s="111">
        <v>8551.17</v>
      </c>
      <c r="EJ40" s="111">
        <v>2878.85</v>
      </c>
      <c r="EK40" s="111">
        <v>13260.64</v>
      </c>
      <c r="EL40" s="111">
        <v>34840.83</v>
      </c>
      <c r="EM40" s="111">
        <v>2463.38</v>
      </c>
      <c r="EN40" s="111">
        <v>12367.24</v>
      </c>
      <c r="EO40" s="111">
        <v>2089.67</v>
      </c>
      <c r="EP40" s="111">
        <v>515.29999999999995</v>
      </c>
      <c r="EQ40" s="111">
        <v>1318.55</v>
      </c>
      <c r="ER40" s="111">
        <v>7205.2</v>
      </c>
      <c r="ES40" s="111">
        <v>0</v>
      </c>
      <c r="ET40" s="111">
        <v>683.51</v>
      </c>
      <c r="EU40" s="111">
        <v>2470.11</v>
      </c>
      <c r="EV40" s="111">
        <v>0</v>
      </c>
      <c r="EW40" s="111">
        <v>789.18</v>
      </c>
      <c r="EX40" s="111">
        <v>789.18</v>
      </c>
      <c r="EY40" s="111">
        <v>789.18</v>
      </c>
      <c r="EZ40" s="111">
        <v>789.18</v>
      </c>
      <c r="FA40" s="111">
        <v>789.18</v>
      </c>
      <c r="FB40" s="118">
        <v>4845.8999999999996</v>
      </c>
      <c r="FC40" s="111">
        <v>789.18</v>
      </c>
      <c r="FD40" s="111">
        <v>0</v>
      </c>
      <c r="FE40" s="111">
        <v>0</v>
      </c>
      <c r="FF40" s="111">
        <v>789.18</v>
      </c>
      <c r="FG40" s="111">
        <v>6442.19</v>
      </c>
      <c r="FH40" s="111">
        <v>6269</v>
      </c>
      <c r="FI40" s="111">
        <v>2637.09</v>
      </c>
      <c r="FJ40" s="111">
        <v>8003.24</v>
      </c>
      <c r="FK40" s="111">
        <v>10501.32</v>
      </c>
      <c r="FL40" s="111">
        <v>2795.64</v>
      </c>
      <c r="FM40" s="111">
        <v>0</v>
      </c>
      <c r="FN40" s="111">
        <v>0</v>
      </c>
      <c r="FO40" s="111">
        <v>4737.05</v>
      </c>
      <c r="FP40" s="111">
        <v>4737.05</v>
      </c>
      <c r="FQ40" s="111">
        <v>4737.05</v>
      </c>
      <c r="FR40" s="111">
        <v>0</v>
      </c>
      <c r="FS40" s="111">
        <v>0</v>
      </c>
      <c r="FT40" s="111">
        <v>0</v>
      </c>
      <c r="FU40" s="111">
        <v>2140.4699999999998</v>
      </c>
      <c r="FV40" s="111">
        <v>0</v>
      </c>
      <c r="FW40" s="111">
        <v>6421.4</v>
      </c>
      <c r="FX40" s="111">
        <v>806.82</v>
      </c>
      <c r="FY40" s="111">
        <v>2385.1799999999998</v>
      </c>
      <c r="FZ40" s="111">
        <v>0</v>
      </c>
      <c r="GA40" s="111">
        <v>0</v>
      </c>
      <c r="GB40" s="111">
        <v>0</v>
      </c>
      <c r="GC40" s="111">
        <v>0</v>
      </c>
      <c r="GD40" s="111">
        <v>0</v>
      </c>
      <c r="GE40" s="111">
        <v>0</v>
      </c>
      <c r="GF40" s="111">
        <v>0</v>
      </c>
      <c r="GG40" s="111">
        <v>0</v>
      </c>
      <c r="GH40" s="111">
        <v>428.09</v>
      </c>
      <c r="GI40" s="111">
        <v>0</v>
      </c>
      <c r="GJ40" s="111">
        <v>856.19</v>
      </c>
      <c r="GK40" s="111">
        <v>0</v>
      </c>
      <c r="GL40" s="111">
        <v>0</v>
      </c>
      <c r="GM40" s="111">
        <v>0</v>
      </c>
      <c r="GN40" s="111">
        <v>428.09</v>
      </c>
      <c r="GO40" s="111">
        <v>0</v>
      </c>
      <c r="GP40" s="111">
        <v>6421.4</v>
      </c>
      <c r="GQ40" s="111">
        <v>0</v>
      </c>
      <c r="GR40" s="111">
        <v>6421.4</v>
      </c>
      <c r="GS40" s="111">
        <v>0</v>
      </c>
      <c r="GT40" s="111">
        <v>428.09</v>
      </c>
      <c r="GU40" s="111">
        <v>428.09</v>
      </c>
      <c r="GV40" s="111">
        <v>0</v>
      </c>
      <c r="GW40" s="111">
        <v>0</v>
      </c>
      <c r="GX40" s="111">
        <v>0</v>
      </c>
      <c r="GY40" s="111">
        <v>0</v>
      </c>
      <c r="GZ40" s="111">
        <v>0</v>
      </c>
      <c r="HA40" s="111">
        <v>0</v>
      </c>
      <c r="HB40" s="111">
        <v>0</v>
      </c>
      <c r="HC40" s="111">
        <v>1052.962</v>
      </c>
    </row>
    <row r="41" spans="1:211" s="9" customFormat="1" x14ac:dyDescent="0.2">
      <c r="A41" s="180"/>
      <c r="B41" s="91" t="s">
        <v>8</v>
      </c>
      <c r="C41" s="102"/>
      <c r="D41" s="118">
        <v>28665.370999999999</v>
      </c>
      <c r="E41" s="111">
        <v>413.9332</v>
      </c>
      <c r="F41" s="92">
        <v>798.11109999999996</v>
      </c>
      <c r="G41" s="111">
        <f>8518.053+[3]Deliverable!$H$73</f>
        <v>12508.609</v>
      </c>
      <c r="H41" s="111">
        <f>32338.78+[3]Deliverable!$I$73</f>
        <v>40319.890999999996</v>
      </c>
      <c r="I41" s="96">
        <f>7686.066+6622.93+8258.021+39905.56+[3]Deliverable!$J$73</f>
        <v>66373.133000000002</v>
      </c>
      <c r="J41" s="111">
        <v>798.11</v>
      </c>
      <c r="K41" s="111">
        <v>2467.66</v>
      </c>
      <c r="L41" s="111">
        <v>10531.56</v>
      </c>
      <c r="M41" s="111">
        <v>2893.16</v>
      </c>
      <c r="N41" s="111">
        <v>2936.49</v>
      </c>
      <c r="O41" s="96">
        <f>5884.022+798.11+1241.8+2049.618+[3]Deliverable!$K$73</f>
        <v>13165.593999999999</v>
      </c>
      <c r="P41" s="96">
        <f>3586.831+413.9332+4788.667+5491.753+[3]Deliverable!$L$73</f>
        <v>17473.228199999998</v>
      </c>
      <c r="Q41" s="111">
        <v>36034.43</v>
      </c>
      <c r="R41" s="111">
        <v>17348.75</v>
      </c>
      <c r="S41" s="111">
        <v>39837.019999999997</v>
      </c>
      <c r="T41" s="111">
        <v>7334.3</v>
      </c>
      <c r="U41" s="111">
        <v>995.25</v>
      </c>
      <c r="V41" s="111">
        <v>1124.27</v>
      </c>
      <c r="W41" s="111">
        <v>0</v>
      </c>
      <c r="X41" s="111">
        <v>42956.47</v>
      </c>
      <c r="Y41" s="111">
        <v>995.25</v>
      </c>
      <c r="Z41" s="111">
        <v>7962</v>
      </c>
      <c r="AA41" s="111">
        <v>0</v>
      </c>
      <c r="AB41" s="111">
        <v>0</v>
      </c>
      <c r="AC41" s="111">
        <v>798.11109999999996</v>
      </c>
      <c r="AD41" s="111">
        <v>0</v>
      </c>
      <c r="AE41" s="111">
        <v>0</v>
      </c>
      <c r="AF41" s="111">
        <v>19796.28</v>
      </c>
      <c r="AG41" s="111">
        <v>2219.2199999999998</v>
      </c>
      <c r="AH41" s="111">
        <v>0</v>
      </c>
      <c r="AI41" s="111">
        <v>0</v>
      </c>
      <c r="AJ41" s="111">
        <v>4755.88</v>
      </c>
      <c r="AK41" s="111">
        <v>4505.57</v>
      </c>
      <c r="AL41" s="111">
        <v>3679.71</v>
      </c>
      <c r="AM41" s="111">
        <v>413.93</v>
      </c>
      <c r="AN41" s="111">
        <v>1793.36</v>
      </c>
      <c r="AO41" s="111">
        <v>798.11</v>
      </c>
      <c r="AP41" s="111">
        <v>0</v>
      </c>
      <c r="AQ41" s="111">
        <v>0</v>
      </c>
      <c r="AR41" s="111">
        <v>1481.26</v>
      </c>
      <c r="AS41" s="111">
        <v>0</v>
      </c>
      <c r="AT41" s="111">
        <v>0</v>
      </c>
      <c r="AU41" s="111">
        <v>0</v>
      </c>
      <c r="AV41" s="111">
        <v>11850.06</v>
      </c>
      <c r="AW41" s="111">
        <v>740.63</v>
      </c>
      <c r="AX41" s="111">
        <v>5750.58</v>
      </c>
      <c r="AY41" s="111">
        <v>740.62879999999996</v>
      </c>
      <c r="AZ41" s="111">
        <v>0</v>
      </c>
      <c r="BA41" s="111">
        <v>20804.05</v>
      </c>
      <c r="BB41" s="111">
        <v>3756.48</v>
      </c>
      <c r="BC41" s="111">
        <v>811.18730000000005</v>
      </c>
      <c r="BD41" s="111">
        <v>19468.5</v>
      </c>
      <c r="BE41" s="111">
        <v>0</v>
      </c>
      <c r="BF41" s="111">
        <v>0</v>
      </c>
      <c r="BG41" s="111">
        <v>811.18730000000005</v>
      </c>
      <c r="BH41" s="111">
        <v>811.18730000000005</v>
      </c>
      <c r="BI41" s="111">
        <v>39601.25</v>
      </c>
      <c r="BJ41" s="111">
        <v>11171.12</v>
      </c>
      <c r="BK41" s="111">
        <v>4647.41</v>
      </c>
      <c r="BL41" s="111">
        <v>5372.26</v>
      </c>
      <c r="BM41" s="111">
        <v>110235</v>
      </c>
      <c r="BN41" s="111">
        <v>3922.55</v>
      </c>
      <c r="BO41" s="111">
        <v>3922.55</v>
      </c>
      <c r="BP41" s="111">
        <v>3922.55</v>
      </c>
      <c r="BQ41" s="111">
        <v>3922.55</v>
      </c>
      <c r="BR41" s="111">
        <v>4314.2700000000004</v>
      </c>
      <c r="BS41" s="111">
        <v>3944.69</v>
      </c>
      <c r="BT41" s="111">
        <v>3922.55</v>
      </c>
      <c r="BU41" s="111">
        <v>3922.55</v>
      </c>
      <c r="BV41" s="111">
        <v>3922.55</v>
      </c>
      <c r="BW41" s="111">
        <v>0</v>
      </c>
      <c r="BX41" s="111">
        <v>3922.55</v>
      </c>
      <c r="BY41" s="111">
        <v>0.88</v>
      </c>
      <c r="BZ41" s="111">
        <v>0</v>
      </c>
      <c r="CA41" s="111">
        <v>0</v>
      </c>
      <c r="CB41" s="111">
        <v>0</v>
      </c>
      <c r="CC41" s="111">
        <v>0</v>
      </c>
      <c r="CD41" s="111">
        <v>0</v>
      </c>
      <c r="CE41" s="111">
        <v>0</v>
      </c>
      <c r="CF41" s="111">
        <v>0</v>
      </c>
      <c r="CG41" s="111">
        <v>28209.63</v>
      </c>
      <c r="CH41" s="111">
        <v>0</v>
      </c>
      <c r="CI41" s="111">
        <v>8754.93</v>
      </c>
      <c r="CJ41" s="111">
        <v>3922.55</v>
      </c>
      <c r="CK41" s="111">
        <v>44767.02</v>
      </c>
      <c r="CL41" s="111">
        <v>21205.43</v>
      </c>
      <c r="CM41" s="111">
        <v>785.38639999999998</v>
      </c>
      <c r="CN41" s="111">
        <v>10995.41</v>
      </c>
      <c r="CO41" s="111">
        <v>2993.51</v>
      </c>
      <c r="CP41" s="111">
        <v>0</v>
      </c>
      <c r="CQ41" s="111">
        <v>40165.42</v>
      </c>
      <c r="CR41" s="111">
        <v>25668.27</v>
      </c>
      <c r="CS41" s="111">
        <v>0</v>
      </c>
      <c r="CT41" s="111">
        <v>0</v>
      </c>
      <c r="CU41" s="111">
        <v>0</v>
      </c>
      <c r="CV41" s="118">
        <v>0</v>
      </c>
      <c r="CW41" s="118">
        <v>0</v>
      </c>
      <c r="CX41" s="111">
        <v>4268.21</v>
      </c>
      <c r="CY41" s="111">
        <v>1422.74</v>
      </c>
      <c r="CZ41" s="111">
        <v>3556.84</v>
      </c>
      <c r="DA41" s="111">
        <v>0</v>
      </c>
      <c r="DC41" s="111">
        <v>3283.7</v>
      </c>
      <c r="DE41" s="111">
        <v>11858.97</v>
      </c>
      <c r="DF41" s="111">
        <v>1361.71</v>
      </c>
      <c r="DG41" s="111">
        <v>1489.07</v>
      </c>
      <c r="DH41" s="111">
        <v>1361.7059999999999</v>
      </c>
      <c r="DI41" s="111">
        <v>1361.71</v>
      </c>
      <c r="DJ41" s="111">
        <v>1361.71</v>
      </c>
      <c r="DK41" s="111">
        <v>1361.71</v>
      </c>
      <c r="DL41" s="111">
        <v>1361.71</v>
      </c>
      <c r="DM41" s="111">
        <v>1361.71</v>
      </c>
      <c r="DN41" s="111">
        <v>644.45000000000005</v>
      </c>
      <c r="DO41" s="111">
        <v>644.45000000000005</v>
      </c>
      <c r="DP41" s="111">
        <v>644.45000000000005</v>
      </c>
      <c r="DQ41" s="111">
        <v>811.18730000000005</v>
      </c>
      <c r="DR41" s="111">
        <v>644.45000000000005</v>
      </c>
      <c r="DS41" s="111">
        <v>644.44989999999996</v>
      </c>
      <c r="DT41" s="111">
        <v>844.62009999999998</v>
      </c>
      <c r="DU41" s="111">
        <v>844.62</v>
      </c>
      <c r="DV41" s="111">
        <v>1361.7059999999999</v>
      </c>
      <c r="DW41" s="111">
        <v>844.62009999999998</v>
      </c>
      <c r="DX41" s="111">
        <v>0</v>
      </c>
      <c r="DY41" s="111">
        <v>11198.6</v>
      </c>
      <c r="DZ41" s="111">
        <v>9583.83</v>
      </c>
      <c r="EA41" s="111">
        <v>28751.48</v>
      </c>
      <c r="EB41" s="111">
        <v>19167.650000000001</v>
      </c>
      <c r="EC41" s="111">
        <v>11500.59</v>
      </c>
      <c r="ED41" s="111">
        <v>2875.15</v>
      </c>
      <c r="EE41" s="111">
        <v>0</v>
      </c>
      <c r="EF41" s="111">
        <v>13920.05</v>
      </c>
      <c r="EG41" s="111">
        <v>0</v>
      </c>
      <c r="EH41" s="111">
        <v>19167.650000000001</v>
      </c>
      <c r="EI41" s="111">
        <v>7892.41</v>
      </c>
      <c r="EJ41" s="111">
        <v>0</v>
      </c>
      <c r="EK41" s="111">
        <v>12102.53</v>
      </c>
      <c r="EL41" s="111">
        <v>31927.59</v>
      </c>
      <c r="EM41" s="111">
        <v>2260.69</v>
      </c>
      <c r="EN41" s="111">
        <v>11516.61</v>
      </c>
      <c r="EO41" s="111">
        <v>1916.77</v>
      </c>
      <c r="EP41" s="111">
        <v>479.86</v>
      </c>
      <c r="EQ41" s="111">
        <v>1222.6300000000001</v>
      </c>
      <c r="ER41" s="111">
        <v>6373.28</v>
      </c>
      <c r="ES41" s="111">
        <v>0</v>
      </c>
      <c r="ET41" s="111">
        <v>657.42</v>
      </c>
      <c r="EU41" s="111">
        <v>0</v>
      </c>
      <c r="EV41" s="111">
        <v>0</v>
      </c>
      <c r="EW41" s="111">
        <v>0</v>
      </c>
      <c r="EX41" s="111">
        <v>0</v>
      </c>
      <c r="EY41" s="111">
        <v>0</v>
      </c>
      <c r="EZ41" s="111">
        <v>0</v>
      </c>
      <c r="FA41" s="111">
        <v>0</v>
      </c>
      <c r="FB41" s="118">
        <v>0</v>
      </c>
      <c r="FC41" s="111">
        <v>0</v>
      </c>
      <c r="FD41" s="111">
        <v>0</v>
      </c>
      <c r="FE41" s="111">
        <v>0</v>
      </c>
      <c r="FF41" s="111">
        <v>711.37</v>
      </c>
      <c r="FG41" s="111">
        <v>5973.32</v>
      </c>
      <c r="FH41" s="111">
        <v>5750.3</v>
      </c>
      <c r="FI41" s="111">
        <v>2445.27</v>
      </c>
      <c r="FJ41" s="111">
        <v>7462.13</v>
      </c>
      <c r="FK41" s="111">
        <v>31082.35</v>
      </c>
      <c r="FL41" s="111">
        <v>2930.59</v>
      </c>
      <c r="FM41" s="111">
        <v>0</v>
      </c>
      <c r="FN41" s="111">
        <v>0</v>
      </c>
      <c r="FO41" s="111">
        <v>4387.4799999999996</v>
      </c>
      <c r="FP41" s="111">
        <v>0</v>
      </c>
      <c r="FQ41" s="111">
        <v>0</v>
      </c>
      <c r="FR41" s="111">
        <v>0</v>
      </c>
      <c r="FS41" s="111">
        <v>0</v>
      </c>
      <c r="FT41" s="111">
        <v>0</v>
      </c>
      <c r="FU41" s="111">
        <v>10425.98</v>
      </c>
      <c r="FV41" s="111">
        <v>0</v>
      </c>
      <c r="FW41" s="111">
        <v>0</v>
      </c>
      <c r="FX41" s="111">
        <v>0</v>
      </c>
      <c r="FY41" s="111">
        <v>0</v>
      </c>
      <c r="FZ41" s="111">
        <v>0</v>
      </c>
      <c r="GA41" s="111">
        <v>0</v>
      </c>
      <c r="GB41" s="111">
        <v>0</v>
      </c>
      <c r="GC41" s="111">
        <v>0</v>
      </c>
      <c r="GD41" s="111">
        <v>0</v>
      </c>
      <c r="GE41" s="111">
        <v>0</v>
      </c>
      <c r="GF41" s="111">
        <v>0</v>
      </c>
      <c r="GG41" s="111">
        <v>995.25</v>
      </c>
      <c r="GH41" s="111">
        <v>11423.57</v>
      </c>
      <c r="GI41" s="111">
        <v>0</v>
      </c>
      <c r="GJ41" s="111">
        <v>784.54</v>
      </c>
      <c r="GK41" s="111">
        <v>0</v>
      </c>
      <c r="GL41" s="111">
        <v>0</v>
      </c>
      <c r="GM41" s="111">
        <v>0</v>
      </c>
      <c r="GN41" s="111">
        <v>392.27</v>
      </c>
      <c r="GO41" s="111">
        <v>0</v>
      </c>
      <c r="GP41" s="111">
        <v>6940.04</v>
      </c>
      <c r="GQ41" s="111">
        <v>0</v>
      </c>
      <c r="GR41" s="111">
        <v>6940.04</v>
      </c>
      <c r="GS41" s="111">
        <v>0</v>
      </c>
      <c r="GT41" s="111">
        <v>392.27</v>
      </c>
      <c r="GU41" s="111">
        <v>392.27</v>
      </c>
      <c r="GV41" s="111">
        <v>0</v>
      </c>
      <c r="GW41" s="111">
        <v>0</v>
      </c>
      <c r="GX41" s="111">
        <v>0</v>
      </c>
      <c r="GY41" s="111">
        <v>0</v>
      </c>
      <c r="GZ41" s="111">
        <v>0</v>
      </c>
      <c r="HA41" s="111">
        <v>0</v>
      </c>
      <c r="HB41" s="111">
        <v>0</v>
      </c>
      <c r="HC41" s="111">
        <v>995.24980000000005</v>
      </c>
    </row>
    <row r="42" spans="1:211" s="9" customFormat="1" x14ac:dyDescent="0.2">
      <c r="A42" s="184" t="s">
        <v>64</v>
      </c>
      <c r="B42" s="151" t="s">
        <v>4</v>
      </c>
      <c r="C42" s="37"/>
      <c r="D42" s="120">
        <f>IFERROR(D39/'Finance Overview'!$B$6,"Agency does not track the total expense of providing the deliverable.")</f>
        <v>1.2357018460126712E-2</v>
      </c>
      <c r="E42" s="120">
        <f>IFERROR(E39/'Finance Overview'!$B$6,"Agency does not track the total expense of providing the deliverable.")</f>
        <v>1.5791305875806594E-4</v>
      </c>
      <c r="F42" s="120">
        <f>IFERROR(F39/'Finance Overview'!$B$6,"Agency does not track the total expense of providing the deliverable.")</f>
        <v>2.8188405231182744E-4</v>
      </c>
      <c r="G42" s="120">
        <f>IFERROR(G39/'Finance Overview'!$B$6,"Agency does not track the total expense of providing the deliverable.")</f>
        <v>4.8893707026432505E-3</v>
      </c>
      <c r="H42" s="120">
        <f>IFERROR(H39/'Finance Overview'!$B$6,"Agency does not track the total expense of providing the deliverable.")</f>
        <v>1.9934703606444285E-2</v>
      </c>
      <c r="I42" s="120">
        <f>IFERROR(I39/'Finance Overview'!$B$6,"Agency does not track the total expense of providing the deliverable.")</f>
        <v>2.3196413079909283E-2</v>
      </c>
      <c r="J42" s="120">
        <f>IFERROR(J39/'Finance Overview'!$B$6,"Agency does not track the total expense of providing the deliverable.")</f>
        <v>2.8188382452954823E-4</v>
      </c>
      <c r="K42" s="120">
        <f>IFERROR(K39/'Finance Overview'!$B$6,"Agency does not track the total expense of providing the deliverable.")</f>
        <v>8.9748821226705191E-4</v>
      </c>
      <c r="L42" s="120">
        <f>IFERROR(L39/'Finance Overview'!$B$6,"Agency does not track the total expense of providing the deliverable.")</f>
        <v>3.4624696154709721E-3</v>
      </c>
      <c r="M42" s="120">
        <f>IFERROR(M39/'Finance Overview'!$B$6,"Agency does not track the total expense of providing the deliverable.")</f>
        <v>1.356996658108561E-3</v>
      </c>
      <c r="N42" s="120">
        <f>IFERROR(N39/'Finance Overview'!$B$6,"Agency does not track the total expense of providing the deliverable.")</f>
        <v>1.0780382088503176E-3</v>
      </c>
      <c r="O42" s="120">
        <f>IFERROR(O39/'Finance Overview'!$B$6,"Agency does not track the total expense of providing the deliverable.")</f>
        <v>4.0728131762286417E-3</v>
      </c>
      <c r="P42" s="120">
        <f>IFERROR(P39/'Finance Overview'!$B$6,"Agency does not track the total expense of providing the deliverable.")</f>
        <v>4.2015268571577334E-3</v>
      </c>
      <c r="Q42" s="120">
        <f>IFERROR(Q39/'Finance Overview'!$B$6,"Agency does not track the total expense of providing the deliverable.")</f>
        <v>1.3931479836387243E-2</v>
      </c>
      <c r="R42" s="120">
        <f>IFERROR(R39/'Finance Overview'!$B$6,"Agency does not track the total expense of providing the deliverable.")</f>
        <v>8.0814647051358386E-3</v>
      </c>
      <c r="S42" s="120">
        <f>IFERROR(S39/'Finance Overview'!$B$6,"Agency does not track the total expense of providing the deliverable.")</f>
        <v>1.437002905851076E-2</v>
      </c>
      <c r="T42" s="120">
        <f>IFERROR(T39/'Finance Overview'!$B$6,"Agency does not track the total expense of providing the deliverable.")</f>
        <v>2.1720732417648573E-3</v>
      </c>
      <c r="U42" s="120">
        <f>IFERROR(U39/'Finance Overview'!$B$6,"Agency does not track the total expense of providing the deliverable.")</f>
        <v>3.6584111860623274E-4</v>
      </c>
      <c r="V42" s="120">
        <f>IFERROR(V39/'Finance Overview'!$B$6,"Agency does not track the total expense of providing the deliverable.")</f>
        <v>2.5608943383087493E-3</v>
      </c>
      <c r="W42" s="120">
        <f>IFERROR(W39/'Finance Overview'!$B$6,"Agency does not track the total expense of providing the deliverable.")</f>
        <v>5.6379368131957523E-4</v>
      </c>
      <c r="X42" s="120">
        <f>IFERROR(X39/'Finance Overview'!$B$6,"Agency does not track the total expense of providing the deliverable.")</f>
        <v>2.719177640891475E-2</v>
      </c>
      <c r="Y42" s="120">
        <f>IFERROR(Y39/'Finance Overview'!$B$6,"Agency does not track the total expense of providing the deliverable.")</f>
        <v>3.6584111860623274E-4</v>
      </c>
      <c r="Z42" s="120">
        <f>IFERROR(Z39/'Finance Overview'!$B$6,"Agency does not track the total expense of providing the deliverable.")</f>
        <v>2.9267354569149822E-3</v>
      </c>
      <c r="AA42" s="120">
        <f>IFERROR(AA39/'Finance Overview'!$B$6,"Agency does not track the total expense of providing the deliverable.")</f>
        <v>0</v>
      </c>
      <c r="AB42" s="120">
        <f>IFERROR(AB39/'Finance Overview'!$B$6,"Agency does not track the total expense of providing the deliverable.")</f>
        <v>0</v>
      </c>
      <c r="AC42" s="120">
        <f>IFERROR(AC39/'Finance Overview'!$B$6,"Agency does not track the total expense of providing the deliverable.")</f>
        <v>2.8188405231182744E-4</v>
      </c>
      <c r="AD42" s="120">
        <f>IFERROR(AD39/'Finance Overview'!$B$6,"Agency does not track the total expense of providing the deliverable.")</f>
        <v>0</v>
      </c>
      <c r="AE42" s="120">
        <f>IFERROR(AE39/'Finance Overview'!$B$6,"Agency does not track the total expense of providing the deliverable.")</f>
        <v>0</v>
      </c>
      <c r="AF42" s="120">
        <f>IFERROR(AF39/'Finance Overview'!$B$6,"Agency does not track the total expense of providing the deliverable.")</f>
        <v>8.0316096722863814E-3</v>
      </c>
      <c r="AG42" s="120">
        <f>IFERROR(AG39/'Finance Overview'!$B$6,"Agency does not track the total expense of providing the deliverable.")</f>
        <v>1.4400135367754489E-3</v>
      </c>
      <c r="AH42" s="120">
        <f>IFERROR(AH39/'Finance Overview'!$B$6,"Agency does not track the total expense of providing the deliverable.")</f>
        <v>3.6584111860623274E-4</v>
      </c>
      <c r="AI42" s="120">
        <f>IFERROR(AI39/'Finance Overview'!$B$6,"Agency does not track the total expense of providing the deliverable.")</f>
        <v>0</v>
      </c>
      <c r="AJ42" s="120">
        <f>IFERROR(AJ39/'Finance Overview'!$B$6,"Agency does not track the total expense of providing the deliverable.")</f>
        <v>9.2962178379556865E-4</v>
      </c>
      <c r="AK42" s="120">
        <f>IFERROR(AK39/'Finance Overview'!$B$6,"Agency does not track the total expense of providing the deliverable.")</f>
        <v>1.5400034492745135E-3</v>
      </c>
      <c r="AL42" s="120">
        <f>IFERROR(AL39/'Finance Overview'!$B$6,"Agency does not track the total expense of providing the deliverable.")</f>
        <v>1.5565209185483108E-3</v>
      </c>
      <c r="AM42" s="120">
        <f>IFERROR(AM39/'Finance Overview'!$B$6,"Agency does not track the total expense of providing the deliverable.")</f>
        <v>6.2034876720976474E-4</v>
      </c>
      <c r="AN42" s="120">
        <f>IFERROR(AN39/'Finance Overview'!$B$6,"Agency does not track the total expense of providing the deliverable.")</f>
        <v>2.2386051914835459E-3</v>
      </c>
      <c r="AO42" s="120">
        <f>IFERROR(AO39/'Finance Overview'!$B$6,"Agency does not track the total expense of providing the deliverable.")</f>
        <v>2.8188382452954823E-4</v>
      </c>
      <c r="AP42" s="120">
        <f>IFERROR(AP39/'Finance Overview'!$B$6,"Agency does not track the total expense of providing the deliverable.")</f>
        <v>3.6584111860623274E-4</v>
      </c>
      <c r="AQ42" s="120">
        <f>IFERROR(AQ39/'Finance Overview'!$B$6,"Agency does not track the total expense of providing the deliverable.")</f>
        <v>0</v>
      </c>
      <c r="AR42" s="120">
        <f>IFERROR(AR39/'Finance Overview'!$B$6,"Agency does not track the total expense of providing the deliverable.")</f>
        <v>5.9630472062503455E-4</v>
      </c>
      <c r="AS42" s="120">
        <f>IFERROR(AS39/'Finance Overview'!$B$6,"Agency does not track the total expense of providing the deliverable.")</f>
        <v>3.6584111860623274E-4</v>
      </c>
      <c r="AT42" s="120">
        <f>IFERROR(AT39/'Finance Overview'!$B$6,"Agency does not track the total expense of providing the deliverable.")</f>
        <v>0</v>
      </c>
      <c r="AU42" s="120">
        <f>IFERROR(AU39/'Finance Overview'!$B$6,"Agency does not track the total expense of providing the deliverable.")</f>
        <v>3.6584111860623274E-4</v>
      </c>
      <c r="AV42" s="120">
        <f>IFERROR(AV39/'Finance Overview'!$B$6,"Agency does not track the total expense of providing the deliverable.")</f>
        <v>5.6039516971406822E-3</v>
      </c>
      <c r="AW42" s="120">
        <f>IFERROR(AW39/'Finance Overview'!$B$6,"Agency does not track the total expense of providing the deliverable.")</f>
        <v>8.456937760119227E-4</v>
      </c>
      <c r="AX42" s="120">
        <f>IFERROR(AX39/'Finance Overview'!$B$6,"Agency does not track the total expense of providing the deliverable.")</f>
        <v>2.1191984666998577E-3</v>
      </c>
      <c r="AY42" s="120">
        <f>IFERROR(AY39/'Finance Overview'!$B$6,"Agency does not track the total expense of providing the deliverable.")</f>
        <v>8.2019452606642773E-4</v>
      </c>
      <c r="AZ42" s="120">
        <f>IFERROR(AZ39/'Finance Overview'!$B$6,"Agency does not track the total expense of providing the deliverable.")</f>
        <v>0</v>
      </c>
      <c r="BA42" s="120">
        <f>IFERROR(BA39/'Finance Overview'!$B$6,"Agency does not track the total expense of providing the deliverable.")</f>
        <v>7.6053314069460583E-3</v>
      </c>
      <c r="BB42" s="120">
        <f>IFERROR(BB39/'Finance Overview'!$B$6,"Agency does not track the total expense of providing the deliverable.")</f>
        <v>1.3947014587827966E-3</v>
      </c>
      <c r="BC42" s="120">
        <f>IFERROR(BC39/'Finance Overview'!$B$6,"Agency does not track the total expense of providing the deliverable.")</f>
        <v>2.874721048058807E-4</v>
      </c>
      <c r="BD42" s="120">
        <f>IFERROR(BD39/'Finance Overview'!$B$6,"Agency does not track the total expense of providing the deliverable.")</f>
        <v>6.8993299946959272E-3</v>
      </c>
      <c r="BE42" s="120">
        <f>IFERROR(BE39/'Finance Overview'!$B$6,"Agency does not track the total expense of providing the deliverable.")</f>
        <v>0</v>
      </c>
      <c r="BF42" s="120">
        <f>IFERROR(BF39/'Finance Overview'!$B$6,"Agency does not track the total expense of providing the deliverable.")</f>
        <v>0</v>
      </c>
      <c r="BG42" s="120">
        <f>IFERROR(BG39/'Finance Overview'!$B$6,"Agency does not track the total expense of providing the deliverable.")</f>
        <v>2.8747099843481032E-4</v>
      </c>
      <c r="BH42" s="120">
        <f>IFERROR(BH39/'Finance Overview'!$B$6,"Agency does not track the total expense of providing the deliverable.")</f>
        <v>2.874721048058807E-4</v>
      </c>
      <c r="BI42" s="120">
        <f>IFERROR(BI39/'Finance Overview'!$B$6,"Agency does not track the total expense of providing the deliverable.")</f>
        <v>9.6972936211199724E-3</v>
      </c>
      <c r="BJ42" s="120">
        <f>IFERROR(BJ39/'Finance Overview'!$B$6,"Agency does not track the total expense of providing the deliverable.")</f>
        <v>3.6218423681547355E-3</v>
      </c>
      <c r="BK42" s="120">
        <f>IFERROR(BK39/'Finance Overview'!$B$6,"Agency does not track the total expense of providing the deliverable.")</f>
        <v>1.6256723644776788E-3</v>
      </c>
      <c r="BL42" s="120">
        <f>IFERROR(BL39/'Finance Overview'!$B$6,"Agency does not track the total expense of providing the deliverable.")</f>
        <v>1.5517407447178918E-3</v>
      </c>
      <c r="BM42" s="120">
        <f>IFERROR(BM39/'Finance Overview'!$B$6,"Agency does not track the total expense of providing the deliverable.")</f>
        <v>3.0237456517989918E-2</v>
      </c>
      <c r="BN42" s="120">
        <f>IFERROR(BN39/'Finance Overview'!$B$6,"Agency does not track the total expense of providing the deliverable.")</f>
        <v>1.4038775051983172E-3</v>
      </c>
      <c r="BO42" s="120">
        <f>IFERROR(BO39/'Finance Overview'!$B$6,"Agency does not track the total expense of providing the deliverable.")</f>
        <v>1.4038775051983172E-3</v>
      </c>
      <c r="BP42" s="120">
        <f>IFERROR(BP39/'Finance Overview'!$B$6,"Agency does not track the total expense of providing the deliverable.")</f>
        <v>1.4038775051983172E-3</v>
      </c>
      <c r="BQ42" s="120">
        <f>IFERROR(BQ39/'Finance Overview'!$B$6,"Agency does not track the total expense of providing the deliverable.")</f>
        <v>1.4038775051983172E-3</v>
      </c>
      <c r="BR42" s="120">
        <f>IFERROR(BR39/'Finance Overview'!$B$6,"Agency does not track the total expense of providing the deliverable.")</f>
        <v>1.4079743321911678E-3</v>
      </c>
      <c r="BS42" s="120">
        <f>IFERROR(BS39/'Finance Overview'!$B$6,"Agency does not track the total expense of providing the deliverable.")</f>
        <v>1.4046845052731597E-3</v>
      </c>
      <c r="BT42" s="120">
        <f>IFERROR(BT39/'Finance Overview'!$B$6,"Agency does not track the total expense of providing the deliverable.")</f>
        <v>1.4038775051983172E-3</v>
      </c>
      <c r="BU42" s="120">
        <f>IFERROR(BU39/'Finance Overview'!$B$6,"Agency does not track the total expense of providing the deliverable.")</f>
        <v>1.4038775051983172E-3</v>
      </c>
      <c r="BV42" s="120">
        <f>IFERROR(BV39/'Finance Overview'!$B$6,"Agency does not track the total expense of providing the deliverable.")</f>
        <v>1.4038775051983172E-3</v>
      </c>
      <c r="BW42" s="120">
        <f>IFERROR(BW39/'Finance Overview'!$B$6,"Agency does not track the total expense of providing the deliverable.")</f>
        <v>0</v>
      </c>
      <c r="BX42" s="120">
        <f>IFERROR(BX39/'Finance Overview'!$B$6,"Agency does not track the total expense of providing the deliverable.")</f>
        <v>1.4038775051983172E-3</v>
      </c>
      <c r="BY42" s="120">
        <f>IFERROR(BY39/'Finance Overview'!$B$6,"Agency does not track the total expense of providing the deliverable.")</f>
        <v>3.1564115830542997E-7</v>
      </c>
      <c r="BZ42" s="120">
        <f>IFERROR(BZ39/'Finance Overview'!$B$6,"Agency does not track the total expense of providing the deliverable.")</f>
        <v>0</v>
      </c>
      <c r="CA42" s="120">
        <f>IFERROR(CA39/'Finance Overview'!$B$6,"Agency does not track the total expense of providing the deliverable.")</f>
        <v>0</v>
      </c>
      <c r="CB42" s="120">
        <f>IFERROR(CB39/'Finance Overview'!$B$6,"Agency does not track the total expense of providing the deliverable.")</f>
        <v>0</v>
      </c>
      <c r="CC42" s="120">
        <f>IFERROR(CC39/'Finance Overview'!$B$6,"Agency does not track the total expense of providing the deliverable.")</f>
        <v>0</v>
      </c>
      <c r="CD42" s="120">
        <f>IFERROR(CD39/'Finance Overview'!$B$6,"Agency does not track the total expense of providing the deliverable.")</f>
        <v>3.6584111860623274E-4</v>
      </c>
      <c r="CE42" s="120">
        <f>IFERROR(CE39/'Finance Overview'!$B$6,"Agency does not track the total expense of providing the deliverable.")</f>
        <v>0</v>
      </c>
      <c r="CF42" s="120">
        <f>IFERROR(CF39/'Finance Overview'!$B$6,"Agency does not track the total expense of providing the deliverable.")</f>
        <v>0</v>
      </c>
      <c r="CG42" s="120">
        <f>IFERROR(CG39/'Finance Overview'!$B$6,"Agency does not track the total expense of providing the deliverable.")</f>
        <v>1.1015069424784663E-2</v>
      </c>
      <c r="CH42" s="120">
        <f>IFERROR(CH39/'Finance Overview'!$B$6,"Agency does not track the total expense of providing the deliverable.")</f>
        <v>0</v>
      </c>
      <c r="CI42" s="120">
        <f>IFERROR(CI39/'Finance Overview'!$B$6,"Agency does not track the total expense of providing the deliverable.")</f>
        <v>1.9503825115274103E-3</v>
      </c>
      <c r="CJ42" s="120">
        <f>IFERROR(CJ39/'Finance Overview'!$B$6,"Agency does not track the total expense of providing the deliverable.")</f>
        <v>3.0433925241855971E-3</v>
      </c>
      <c r="CK42" s="120">
        <f>IFERROR(CK39/'Finance Overview'!$B$6,"Agency does not track the total expense of providing the deliverable.")</f>
        <v>1.3513252047599988E-2</v>
      </c>
      <c r="CL42" s="120">
        <f>IFERROR(CL39/'Finance Overview'!$B$6,"Agency does not track the total expense of providing the deliverable.")</f>
        <v>7.1122380910543384E-3</v>
      </c>
      <c r="CM42" s="120">
        <f>IFERROR(CM39/'Finance Overview'!$B$6,"Agency does not track the total expense of providing the deliverable.")</f>
        <v>2.3707459218836943E-4</v>
      </c>
      <c r="CN42" s="120">
        <f>IFERROR(CN39/'Finance Overview'!$B$6,"Agency does not track the total expense of providing the deliverable.")</f>
        <v>2.607820416451087E-3</v>
      </c>
      <c r="CO42" s="120">
        <f>IFERROR(CO39/'Finance Overview'!$B$6,"Agency does not track the total expense of providing the deliverable.")</f>
        <v>1.0206533446573667E-3</v>
      </c>
      <c r="CP42" s="120">
        <f>IFERROR(CP39/'Finance Overview'!$B$6,"Agency does not track the total expense of providing the deliverable.")</f>
        <v>0</v>
      </c>
      <c r="CQ42" s="120">
        <f>IFERROR(CQ39/'Finance Overview'!$B$6,"Agency does not track the total expense of providing the deliverable.")</f>
        <v>1.8408296481414593E-2</v>
      </c>
      <c r="CR42" s="120">
        <f>IFERROR(CR39/'Finance Overview'!$B$6,"Agency does not track the total expense of providing the deliverable.")</f>
        <v>6.876008343339483E-3</v>
      </c>
      <c r="CS42" s="120">
        <f>IFERROR(CS39/'Finance Overview'!$B$6,"Agency does not track the total expense of providing the deliverable.")</f>
        <v>0</v>
      </c>
      <c r="CT42" s="120">
        <f>IFERROR(CT39/'Finance Overview'!$B$6,"Agency does not track the total expense of providing the deliverable.")</f>
        <v>0</v>
      </c>
      <c r="CU42" s="120">
        <f>IFERROR(CU39/'Finance Overview'!$B$6,"Agency does not track the total expense of providing the deliverable.")</f>
        <v>0</v>
      </c>
      <c r="CV42" s="120">
        <f>IFERROR(CV39/'Finance Overview'!$B$6,"Agency does not track the total expense of providing the deliverable.")</f>
        <v>0</v>
      </c>
      <c r="CW42" s="120">
        <f>IFERROR(CW39/'Finance Overview'!$B$6,"Agency does not track the total expense of providing the deliverable.")</f>
        <v>0</v>
      </c>
      <c r="CX42" s="120">
        <f>IFERROR(CX39/'Finance Overview'!$B$6,"Agency does not track the total expense of providing the deliverable.")</f>
        <v>1.6395150189872799E-3</v>
      </c>
      <c r="CY42" s="120">
        <f>IFERROR(CY39/'Finance Overview'!$B$6,"Agency does not track the total expense of providing the deliverable.")</f>
        <v>5.4650500632909336E-4</v>
      </c>
      <c r="CZ42" s="120">
        <f>IFERROR(CZ39/'Finance Overview'!$B$6,"Agency does not track the total expense of providing the deliverable.")</f>
        <v>1.3662608888064534E-3</v>
      </c>
      <c r="DA42" s="120">
        <f>IFERROR(DA39/'Finance Overview'!$B$6,"Agency does not track the total expense of providing the deliverable.")</f>
        <v>0</v>
      </c>
      <c r="DB42" s="167"/>
      <c r="DC42" s="120">
        <f>IFERROR(DC39/'Finance Overview'!$B$6,"Agency does not track the total expense of providing the deliverable.")</f>
        <v>1.5460982522591121E-3</v>
      </c>
      <c r="DD42" s="167"/>
      <c r="DE42" s="120">
        <f>IFERROR(DE39/'Finance Overview'!$B$6,"Agency does not track the total expense of providing the deliverable.")</f>
        <v>4.3819388176798094E-3</v>
      </c>
      <c r="DF42" s="120">
        <f>IFERROR(DF39/'Finance Overview'!$B$6,"Agency does not track the total expense of providing the deliverable.")</f>
        <v>4.8577825069717642E-4</v>
      </c>
      <c r="DG42" s="120">
        <f>IFERROR(DG39/'Finance Overview'!$B$6,"Agency does not track the total expense of providing the deliverable.")</f>
        <v>5.5695077624946712E-4</v>
      </c>
      <c r="DH42" s="120">
        <f>IFERROR(DH39/'Finance Overview'!$B$6,"Agency does not track the total expense of providing the deliverable.")</f>
        <v>4.8577792529392048E-4</v>
      </c>
      <c r="DI42" s="120">
        <f>IFERROR(DI39/'Finance Overview'!$B$6,"Agency does not track the total expense of providing the deliverable.")</f>
        <v>4.8577825069717642E-4</v>
      </c>
      <c r="DJ42" s="120">
        <f>IFERROR(DJ39/'Finance Overview'!$B$6,"Agency does not track the total expense of providing the deliverable.")</f>
        <v>4.8577825069717642E-4</v>
      </c>
      <c r="DK42" s="120">
        <f>IFERROR(DK39/'Finance Overview'!$B$6,"Agency does not track the total expense of providing the deliverable.")</f>
        <v>4.8577825069717642E-4</v>
      </c>
      <c r="DL42" s="120">
        <f>IFERROR(DL39/'Finance Overview'!$B$6,"Agency does not track the total expense of providing the deliverable.")</f>
        <v>4.8577825069717642E-4</v>
      </c>
      <c r="DM42" s="120">
        <f>IFERROR(DM39/'Finance Overview'!$B$6,"Agency does not track the total expense of providing the deliverable.")</f>
        <v>4.8577825069717642E-4</v>
      </c>
      <c r="DN42" s="120">
        <f>IFERROR(DN39/'Finance Overview'!$B$6,"Agency does not track the total expense of providing the deliverable.")</f>
        <v>2.5666507219071233E-4</v>
      </c>
      <c r="DO42" s="120">
        <f>IFERROR(DO39/'Finance Overview'!$B$6,"Agency does not track the total expense of providing the deliverable.")</f>
        <v>2.5666507219071233E-4</v>
      </c>
      <c r="DP42" s="120">
        <f>IFERROR(DP39/'Finance Overview'!$B$6,"Agency does not track the total expense of providing the deliverable.")</f>
        <v>2.5666507219071233E-4</v>
      </c>
      <c r="DQ42" s="120">
        <f>IFERROR(DQ39/'Finance Overview'!$B$6,"Agency does not track the total expense of providing the deliverable.")</f>
        <v>2.874721048058807E-4</v>
      </c>
      <c r="DR42" s="120">
        <f>IFERROR(DR39/'Finance Overview'!$B$6,"Agency does not track the total expense of providing the deliverable.")</f>
        <v>2.5666507219071233E-4</v>
      </c>
      <c r="DS42" s="120">
        <f>IFERROR(DS39/'Finance Overview'!$B$6,"Agency does not track the total expense of providing the deliverable.")</f>
        <v>2.5666448646485156E-4</v>
      </c>
      <c r="DT42" s="120">
        <f>IFERROR(DT39/'Finance Overview'!$B$6,"Agency does not track the total expense of providing the deliverable.")</f>
        <v>3.0029253752713052E-4</v>
      </c>
      <c r="DU42" s="120">
        <f>IFERROR(DU39/'Finance Overview'!$B$6,"Agency does not track the total expense of providing the deliverable.")</f>
        <v>3.0028537865549879E-4</v>
      </c>
      <c r="DV42" s="120">
        <f>IFERROR(DV39/'Finance Overview'!$B$6,"Agency does not track the total expense of providing the deliverable.")</f>
        <v>4.8577792529392048E-4</v>
      </c>
      <c r="DW42" s="120">
        <f>IFERROR(DW39/'Finance Overview'!$B$6,"Agency does not track the total expense of providing the deliverable.")</f>
        <v>3.0028641994591797E-4</v>
      </c>
      <c r="DX42" s="120">
        <f>IFERROR(DX39/'Finance Overview'!$B$6,"Agency does not track the total expense of providing the deliverable.")</f>
        <v>0</v>
      </c>
      <c r="DY42" s="120">
        <f>IFERROR(DY39/'Finance Overview'!$B$6,"Agency does not track the total expense of providing the deliverable.")</f>
        <v>4.002909105108505E-3</v>
      </c>
      <c r="DZ42" s="120">
        <f>IFERROR(DZ39/'Finance Overview'!$B$6,"Agency does not track the total expense of providing the deliverable.")</f>
        <v>2.6591270732254945E-3</v>
      </c>
      <c r="EA42" s="120">
        <f>IFERROR(EA39/'Finance Overview'!$B$6,"Agency does not track the total expense of providing the deliverable.")</f>
        <v>8.3978445288323562E-3</v>
      </c>
      <c r="EB42" s="120">
        <f>IFERROR(EB39/'Finance Overview'!$B$6,"Agency does not track the total expense of providing the deliverable.")</f>
        <v>5.5985630192215705E-3</v>
      </c>
      <c r="EC42" s="120">
        <f>IFERROR(EC39/'Finance Overview'!$B$6,"Agency does not track the total expense of providing the deliverable.")</f>
        <v>3.4712620114476862E-3</v>
      </c>
      <c r="ED42" s="120">
        <f>IFERROR(ED39/'Finance Overview'!$B$6,"Agency does not track the total expense of providing the deliverable.")</f>
        <v>7.9773909817741639E-4</v>
      </c>
      <c r="EE42" s="120">
        <f>IFERROR(EE39/'Finance Overview'!$B$6,"Agency does not track the total expense of providing the deliverable.")</f>
        <v>2.7325087614826673E-4</v>
      </c>
      <c r="EF42" s="120">
        <f>IFERROR(EF39/'Finance Overview'!$B$6,"Agency does not track the total expense of providing the deliverable.")</f>
        <v>4.1458197070719889E-3</v>
      </c>
      <c r="EG42" s="120">
        <f>IFERROR(EG39/'Finance Overview'!$B$6,"Agency does not track the total expense of providing the deliverable.")</f>
        <v>1.218931310626694E-3</v>
      </c>
      <c r="EH42" s="120">
        <f>IFERROR(EH39/'Finance Overview'!$B$6,"Agency does not track the total expense of providing the deliverable.")</f>
        <v>5.3182508924184291E-3</v>
      </c>
      <c r="EI42" s="120">
        <f>IFERROR(EI39/'Finance Overview'!$B$6,"Agency does not track the total expense of providing the deliverable.")</f>
        <v>2.4152340788321926E-3</v>
      </c>
      <c r="EJ42" s="120">
        <f>IFERROR(EJ39/'Finance Overview'!$B$6,"Agency does not track the total expense of providing the deliverable.")</f>
        <v>0</v>
      </c>
      <c r="EK42" s="120">
        <f>IFERROR(EK39/'Finance Overview'!$B$6,"Agency does not track the total expense of providing the deliverable.")</f>
        <v>3.2571141286839712E-3</v>
      </c>
      <c r="EL42" s="120">
        <f>IFERROR(EL39/'Finance Overview'!$B$6,"Agency does not track the total expense of providing the deliverable.")</f>
        <v>8.9208391499165339E-3</v>
      </c>
      <c r="EM42" s="120">
        <f>IFERROR(EM39/'Finance Overview'!$B$6,"Agency does not track the total expense of providing the deliverable.")</f>
        <v>6.4446765654337134E-4</v>
      </c>
      <c r="EN42" s="120">
        <f>IFERROR(EN39/'Finance Overview'!$B$6,"Agency does not track the total expense of providing the deliverable.")</f>
        <v>3.1909498846445458E-3</v>
      </c>
      <c r="EO42" s="120">
        <f>IFERROR(EO39/'Finance Overview'!$B$6,"Agency does not track the total expense of providing the deliverable.")</f>
        <v>5.3182606545161093E-4</v>
      </c>
      <c r="EP42" s="120">
        <f>IFERROR(EP39/'Finance Overview'!$B$6,"Agency does not track the total expense of providing the deliverable.")</f>
        <v>1.3295977039546258E-4</v>
      </c>
      <c r="EQ42" s="120">
        <f>IFERROR(EQ39/'Finance Overview'!$B$6,"Agency does not track the total expense of providing the deliverable.")</f>
        <v>3.5908900104454443E-4</v>
      </c>
      <c r="ER42" s="120">
        <f>IFERROR(ER39/'Finance Overview'!$B$6,"Agency does not track the total expense of providing the deliverable.")</f>
        <v>2.171341084438891E-3</v>
      </c>
      <c r="ES42" s="120">
        <f>IFERROR(ES39/'Finance Overview'!$B$6,"Agency does not track the total expense of providing the deliverable.")</f>
        <v>3.6584209481600071E-4</v>
      </c>
      <c r="ET42" s="120">
        <f>IFERROR(ET39/'Finance Overview'!$B$6,"Agency does not track the total expense of providing the deliverable.")</f>
        <v>2.3283253772237244E-4</v>
      </c>
      <c r="EU42" s="120">
        <f>IFERROR(EU39/'Finance Overview'!$B$6,"Agency does not track the total expense of providing the deliverable.")</f>
        <v>0</v>
      </c>
      <c r="EV42" s="120">
        <f>IFERROR(EV39/'Finance Overview'!$B$6,"Agency does not track the total expense of providing the deliverable.")</f>
        <v>0</v>
      </c>
      <c r="EW42" s="120">
        <f>IFERROR(EW39/'Finance Overview'!$B$6,"Agency does not track the total expense of providing the deliverable.")</f>
        <v>0</v>
      </c>
      <c r="EX42" s="120">
        <f>IFERROR(EX39/'Finance Overview'!$B$6,"Agency does not track the total expense of providing the deliverable.")</f>
        <v>0</v>
      </c>
      <c r="EY42" s="120">
        <f>IFERROR(EY39/'Finance Overview'!$B$6,"Agency does not track the total expense of providing the deliverable.")</f>
        <v>0</v>
      </c>
      <c r="EZ42" s="120">
        <f>IFERROR(EZ39/'Finance Overview'!$B$6,"Agency does not track the total expense of providing the deliverable.")</f>
        <v>0</v>
      </c>
      <c r="FA42" s="120">
        <f>IFERROR(FA39/'Finance Overview'!$B$6,"Agency does not track the total expense of providing the deliverable.")</f>
        <v>0</v>
      </c>
      <c r="FB42" s="120">
        <f>IFERROR(FB39/'Finance Overview'!$B$6,"Agency does not track the total expense of providing the deliverable.")</f>
        <v>0</v>
      </c>
      <c r="FC42" s="120">
        <f>IFERROR(FC39/'Finance Overview'!$B$6,"Agency does not track the total expense of providing the deliverable.")</f>
        <v>0</v>
      </c>
      <c r="FD42" s="120">
        <f>IFERROR(FD39/'Finance Overview'!$B$6,"Agency does not track the total expense of providing the deliverable.")</f>
        <v>0</v>
      </c>
      <c r="FE42" s="120">
        <f>IFERROR(FE39/'Finance Overview'!$B$6,"Agency does not track the total expense of providing the deliverable.")</f>
        <v>0</v>
      </c>
      <c r="FF42" s="120">
        <f>IFERROR(FF39/'Finance Overview'!$B$6,"Agency does not track the total expense of providing the deliverable.")</f>
        <v>2.7325087614826673E-4</v>
      </c>
      <c r="FG42" s="120">
        <f>IFERROR(FG39/'Finance Overview'!$B$6,"Agency does not track the total expense of providing the deliverable.")</f>
        <v>1.8442229532948707E-3</v>
      </c>
      <c r="FH42" s="120">
        <f>IFERROR(FH39/'Finance Overview'!$B$6,"Agency does not track the total expense of providing the deliverable.")</f>
        <v>1.5954749423222729E-3</v>
      </c>
      <c r="FI42" s="120">
        <f>IFERROR(FI39/'Finance Overview'!$B$6,"Agency does not track the total expense of providing the deliverable.")</f>
        <v>7.1817800208908886E-4</v>
      </c>
      <c r="FJ42" s="120">
        <f>IFERROR(FJ39/'Finance Overview'!$B$6,"Agency does not track the total expense of providing the deliverable.")</f>
        <v>2.0875204597297203E-3</v>
      </c>
      <c r="FK42" s="120">
        <f>IFERROR(FK39/'Finance Overview'!$B$6,"Agency does not track the total expense of providing the deliverable.")</f>
        <v>4.0363280194981631E-3</v>
      </c>
      <c r="FL42" s="120">
        <f>IFERROR(FL39/'Finance Overview'!$B$6,"Agency does not track the total expense of providing the deliverable.")</f>
        <v>9.7292644910204965E-4</v>
      </c>
      <c r="FM42" s="120">
        <f>IFERROR(FM39/'Finance Overview'!$B$6,"Agency does not track the total expense of providing the deliverable.")</f>
        <v>0</v>
      </c>
      <c r="FN42" s="120">
        <f>IFERROR(FN39/'Finance Overview'!$B$6,"Agency does not track the total expense of providing the deliverable.")</f>
        <v>0</v>
      </c>
      <c r="FO42" s="120">
        <f>IFERROR(FO39/'Finance Overview'!$B$6,"Agency does not track the total expense of providing the deliverable.")</f>
        <v>0</v>
      </c>
      <c r="FP42" s="120">
        <f>IFERROR(FP39/'Finance Overview'!$B$6,"Agency does not track the total expense of providing the deliverable.")</f>
        <v>1.641988083732766E-3</v>
      </c>
      <c r="FQ42" s="120">
        <f>IFERROR(FQ39/'Finance Overview'!$B$6,"Agency does not track the total expense of providing the deliverable.")</f>
        <v>1.641988083732766E-3</v>
      </c>
      <c r="FR42" s="120">
        <f>IFERROR(FR39/'Finance Overview'!$B$6,"Agency does not track the total expense of providing the deliverable.")</f>
        <v>1.641988083732766E-3</v>
      </c>
      <c r="FS42" s="120">
        <f>IFERROR(FS39/'Finance Overview'!$B$6,"Agency does not track the total expense of providing the deliverable.")</f>
        <v>0</v>
      </c>
      <c r="FT42" s="120">
        <f>IFERROR(FT39/'Finance Overview'!$B$6,"Agency does not track the total expense of providing the deliverable.")</f>
        <v>0</v>
      </c>
      <c r="FU42" s="120">
        <f>IFERROR(FU39/'Finance Overview'!$B$6,"Agency does not track the total expense of providing the deliverable.")</f>
        <v>1.0211642277692631E-3</v>
      </c>
      <c r="FV42" s="120">
        <f>IFERROR(FV39/'Finance Overview'!$B$6,"Agency does not track the total expense of providing the deliverable.")</f>
        <v>0</v>
      </c>
      <c r="FW42" s="120">
        <f>IFERROR(FW39/'Finance Overview'!$B$6,"Agency does not track the total expense of providing the deliverable.")</f>
        <v>1.5317056662468963E-4</v>
      </c>
      <c r="FX42" s="120">
        <f>IFERROR(FX39/'Finance Overview'!$B$6,"Agency does not track the total expense of providing the deliverable.")</f>
        <v>0</v>
      </c>
      <c r="FY42" s="120">
        <f>IFERROR(FY39/'Finance Overview'!$B$6,"Agency does not track the total expense of providing the deliverable.")</f>
        <v>0</v>
      </c>
      <c r="FZ42" s="120">
        <f>IFERROR(FZ39/'Finance Overview'!$B$6,"Agency does not track the total expense of providing the deliverable.")</f>
        <v>0</v>
      </c>
      <c r="GA42" s="120">
        <f>IFERROR(GA39/'Finance Overview'!$B$6,"Agency does not track the total expense of providing the deliverable.")</f>
        <v>3.6584111860623274E-4</v>
      </c>
      <c r="GB42" s="120">
        <f>IFERROR(GB39/'Finance Overview'!$B$6,"Agency does not track the total expense of providing the deliverable.")</f>
        <v>3.6584111860623274E-4</v>
      </c>
      <c r="GC42" s="120">
        <f>IFERROR(GC39/'Finance Overview'!$B$6,"Agency does not track the total expense of providing the deliverable.")</f>
        <v>3.6584111860623274E-4</v>
      </c>
      <c r="GD42" s="120">
        <f>IFERROR(GD39/'Finance Overview'!$B$6,"Agency does not track the total expense of providing the deliverable.")</f>
        <v>0</v>
      </c>
      <c r="GE42" s="120">
        <f>IFERROR(GE39/'Finance Overview'!$B$6,"Agency does not track the total expense of providing the deliverable.")</f>
        <v>0</v>
      </c>
      <c r="GF42" s="120">
        <f>IFERROR(GF39/'Finance Overview'!$B$6,"Agency does not track the total expense of providing the deliverable.")</f>
        <v>0</v>
      </c>
      <c r="GG42" s="120">
        <f>IFERROR(GG39/'Finance Overview'!$B$6,"Agency does not track the total expense of providing the deliverable.")</f>
        <v>0</v>
      </c>
      <c r="GH42" s="120">
        <f>IFERROR(GH39/'Finance Overview'!$B$6,"Agency does not track the total expense of providing the deliverable.")</f>
        <v>1.5317056662468963E-4</v>
      </c>
      <c r="GI42" s="120">
        <f>IFERROR(GI39/'Finance Overview'!$B$6,"Agency does not track the total expense of providing the deliverable.")</f>
        <v>1.5317056662468963E-4</v>
      </c>
      <c r="GJ42" s="120">
        <f>IFERROR(GJ39/'Finance Overview'!$B$6,"Agency does not track the total expense of providing the deliverable.")</f>
        <v>1.5317056662468963E-4</v>
      </c>
      <c r="GK42" s="120">
        <f>IFERROR(GK39/'Finance Overview'!$B$6,"Agency does not track the total expense of providing the deliverable.")</f>
        <v>0</v>
      </c>
      <c r="GL42" s="120">
        <f>IFERROR(GL39/'Finance Overview'!$B$6,"Agency does not track the total expense of providing the deliverable.")</f>
        <v>0</v>
      </c>
      <c r="GM42" s="120">
        <f>IFERROR(GM39/'Finance Overview'!$B$6,"Agency does not track the total expense of providing the deliverable.")</f>
        <v>0</v>
      </c>
      <c r="GN42" s="120">
        <f>IFERROR(GN39/'Finance Overview'!$B$6,"Agency does not track the total expense of providing the deliverable.")</f>
        <v>1.5317056662468963E-4</v>
      </c>
      <c r="GO42" s="120">
        <f>IFERROR(GO39/'Finance Overview'!$B$6,"Agency does not track the total expense of providing the deliverable.")</f>
        <v>0</v>
      </c>
      <c r="GP42" s="120">
        <f>IFERROR(GP39/'Finance Overview'!$B$6,"Agency does not track the total expense of providing the deliverable.")</f>
        <v>1.9146792662807386E-3</v>
      </c>
      <c r="GQ42" s="120">
        <f>IFERROR(GQ39/'Finance Overview'!$B$6,"Agency does not track the total expense of providing the deliverable.")</f>
        <v>0</v>
      </c>
      <c r="GR42" s="120">
        <f>IFERROR(GR39/'Finance Overview'!$B$6,"Agency does not track the total expense of providing the deliverable.")</f>
        <v>1.9146792662807386E-3</v>
      </c>
      <c r="GS42" s="120">
        <f>IFERROR(GS39/'Finance Overview'!$B$6,"Agency does not track the total expense of providing the deliverable.")</f>
        <v>0</v>
      </c>
      <c r="GT42" s="120">
        <f>IFERROR(GT39/'Finance Overview'!$B$6,"Agency does not track the total expense of providing the deliverable.")</f>
        <v>1.5317056662468963E-4</v>
      </c>
      <c r="GU42" s="120">
        <f>IFERROR(GU39/'Finance Overview'!$B$6,"Agency does not track the total expense of providing the deliverable.")</f>
        <v>1.5317056662468963E-4</v>
      </c>
      <c r="GV42" s="120">
        <f>IFERROR(GV39/'Finance Overview'!$B$6,"Agency does not track the total expense of providing the deliverable.")</f>
        <v>0</v>
      </c>
      <c r="GW42" s="120">
        <f>IFERROR(GW39/'Finance Overview'!$B$6,"Agency does not track the total expense of providing the deliverable.")</f>
        <v>0</v>
      </c>
      <c r="GX42" s="120">
        <f>IFERROR(GX39/'Finance Overview'!$B$6,"Agency does not track the total expense of providing the deliverable.")</f>
        <v>0</v>
      </c>
      <c r="GY42" s="120">
        <f>IFERROR(GY39/'Finance Overview'!$B$6,"Agency does not track the total expense of providing the deliverable.")</f>
        <v>0</v>
      </c>
      <c r="GZ42" s="120">
        <f>IFERROR(GZ39/'Finance Overview'!$B$6,"Agency does not track the total expense of providing the deliverable.")</f>
        <v>0</v>
      </c>
      <c r="HA42" s="120">
        <f>IFERROR(HA39/'Finance Overview'!$B$6,"Agency does not track the total expense of providing the deliverable.")</f>
        <v>0</v>
      </c>
      <c r="HB42" s="120">
        <f>IFERROR(HB39/'Finance Overview'!$B$6,"Agency does not track the total expense of providing the deliverable.")</f>
        <v>0</v>
      </c>
      <c r="HC42" s="120">
        <f>IFERROR(HC39/'Finance Overview'!$B$6,"Agency does not track the total expense of providing the deliverable.")</f>
        <v>1.8292101486767475E-3</v>
      </c>
    </row>
    <row r="43" spans="1:211" s="9" customFormat="1" x14ac:dyDescent="0.2">
      <c r="A43" s="180"/>
      <c r="B43" s="157" t="s">
        <v>3</v>
      </c>
      <c r="C43" s="15"/>
      <c r="D43" s="120">
        <f>IFERROR(D40/'Finance Overview'!$C$6,"Agency does not track the total expense of providing the deliverable.")</f>
        <v>1.396378375600138E-2</v>
      </c>
      <c r="E43" s="120">
        <f>IFERROR(E40/'Finance Overview'!$C$6,"Agency does not track the total expense of providing the deliverable.")</f>
        <v>1.6085089382344867E-4</v>
      </c>
      <c r="F43" s="120">
        <f>IFERROR(F40/'Finance Overview'!$C$6,"Agency does not track the total expense of providing the deliverable.")</f>
        <v>2.941025623266931E-4</v>
      </c>
      <c r="G43" s="120">
        <f>IFERROR(G40/'Finance Overview'!$C$6,"Agency does not track the total expense of providing the deliverable.")</f>
        <v>7.172060786045556E-3</v>
      </c>
      <c r="H43" s="120">
        <f>IFERROR(H40/'Finance Overview'!$C$6,"Agency does not track the total expense of providing the deliverable.")</f>
        <v>1.6821572856608052E-2</v>
      </c>
      <c r="I43" s="120">
        <f>IFERROR(I40/'Finance Overview'!$C$6,"Agency does not track the total expense of providing the deliverable.")</f>
        <v>2.3462004347276137E-2</v>
      </c>
      <c r="J43" s="120">
        <f>IFERROR(J40/'Finance Overview'!$C$6,"Agency does not track the total expense of providing the deliverable.")</f>
        <v>2.9410274458713817E-4</v>
      </c>
      <c r="K43" s="120">
        <f>IFERROR(K40/'Finance Overview'!$C$6,"Agency does not track the total expense of providing the deliverable.")</f>
        <v>1.1682639364538022E-3</v>
      </c>
      <c r="L43" s="120">
        <f>IFERROR(L40/'Finance Overview'!$C$6,"Agency does not track the total expense of providing the deliverable.")</f>
        <v>2.6473147386366991E-3</v>
      </c>
      <c r="M43" s="120">
        <f>IFERROR(M40/'Finance Overview'!$C$6,"Agency does not track the total expense of providing the deliverable.")</f>
        <v>7.8155830493411833E-4</v>
      </c>
      <c r="N43" s="120">
        <f>IFERROR(N40/'Finance Overview'!$C$6,"Agency does not track the total expense of providing the deliverable.")</f>
        <v>1.1309588685563187E-3</v>
      </c>
      <c r="O43" s="120">
        <f>IFERROR(O40/'Finance Overview'!$C$6,"Agency does not track the total expense of providing the deliverable.")</f>
        <v>3.455012289821811E-3</v>
      </c>
      <c r="P43" s="120">
        <f>IFERROR(P40/'Finance Overview'!$C$6,"Agency does not track the total expense of providing the deliverable.")</f>
        <v>3.5040318562096317E-3</v>
      </c>
      <c r="Q43" s="120">
        <f>IFERROR(Q40/'Finance Overview'!$C$6,"Agency does not track the total expense of providing the deliverable.")</f>
        <v>1.3989148942142151E-2</v>
      </c>
      <c r="R43" s="120">
        <f>IFERROR(R40/'Finance Overview'!$C$6,"Agency does not track the total expense of providing the deliverable.")</f>
        <v>9.0386782180906615E-3</v>
      </c>
      <c r="S43" s="120">
        <f>IFERROR(S40/'Finance Overview'!$C$6,"Agency does not track the total expense of providing the deliverable.")</f>
        <v>1.438652045490749E-2</v>
      </c>
      <c r="T43" s="120">
        <f>IFERROR(T40/'Finance Overview'!$C$6,"Agency does not track the total expense of providing the deliverable.")</f>
        <v>2.5269098434127614E-3</v>
      </c>
      <c r="U43" s="120">
        <f>IFERROR(U40/'Finance Overview'!$C$6,"Agency does not track the total expense of providing the deliverable.")</f>
        <v>7.6765547818397149E-4</v>
      </c>
      <c r="V43" s="120">
        <f>IFERROR(V40/'Finance Overview'!$C$6,"Agency does not track the total expense of providing the deliverable.")</f>
        <v>1.9191332276465767E-3</v>
      </c>
      <c r="W43" s="120">
        <f>IFERROR(W40/'Finance Overview'!$C$6,"Agency does not track the total expense of providing the deliverable.")</f>
        <v>5.9106333295301657E-4</v>
      </c>
      <c r="X43" s="120">
        <f>IFERROR(X40/'Finance Overview'!$C$6,"Agency does not track the total expense of providing the deliverable.")</f>
        <v>1.6549685837670827E-2</v>
      </c>
      <c r="Y43" s="120">
        <f>IFERROR(Y40/'Finance Overview'!$C$6,"Agency does not track the total expense of providing the deliverable.")</f>
        <v>7.6765547818397149E-4</v>
      </c>
      <c r="Z43" s="120">
        <f>IFERROR(Z40/'Finance Overview'!$C$6,"Agency does not track the total expense of providing the deliverable.")</f>
        <v>3.8382664552931533E-3</v>
      </c>
      <c r="AA43" s="120">
        <f>IFERROR(AA40/'Finance Overview'!$C$6,"Agency does not track the total expense of providing the deliverable.")</f>
        <v>0</v>
      </c>
      <c r="AB43" s="120">
        <f>IFERROR(AB40/'Finance Overview'!$C$6,"Agency does not track the total expense of providing the deliverable.")</f>
        <v>0</v>
      </c>
      <c r="AC43" s="120">
        <f>IFERROR(AC40/'Finance Overview'!$C$6,"Agency does not track the total expense of providing the deliverable.")</f>
        <v>2.941025623266931E-4</v>
      </c>
      <c r="AD43" s="120">
        <f>IFERROR(AD40/'Finance Overview'!$C$6,"Agency does not track the total expense of providing the deliverable.")</f>
        <v>0</v>
      </c>
      <c r="AE43" s="120">
        <f>IFERROR(AE40/'Finance Overview'!$C$6,"Agency does not track the total expense of providing the deliverable.")</f>
        <v>0</v>
      </c>
      <c r="AF43" s="120">
        <f>IFERROR(AF40/'Finance Overview'!$C$6,"Agency does not track the total expense of providing the deliverable.")</f>
        <v>7.6018061281064933E-3</v>
      </c>
      <c r="AG43" s="120">
        <f>IFERROR(AG40/'Finance Overview'!$C$6,"Agency does not track the total expense of providing the deliverable.")</f>
        <v>1.9330396996056248E-3</v>
      </c>
      <c r="AH43" s="120">
        <f>IFERROR(AH40/'Finance Overview'!$C$6,"Agency does not track the total expense of providing the deliverable.")</f>
        <v>0</v>
      </c>
      <c r="AI43" s="120">
        <f>IFERROR(AI40/'Finance Overview'!$C$6,"Agency does not track the total expense of providing the deliverable.")</f>
        <v>0</v>
      </c>
      <c r="AJ43" s="120">
        <f>IFERROR(AJ40/'Finance Overview'!$C$6,"Agency does not track the total expense of providing the deliverable.")</f>
        <v>1.2689883488187883E-3</v>
      </c>
      <c r="AK43" s="120">
        <f>IFERROR(AK40/'Finance Overview'!$C$6,"Agency does not track the total expense of providing the deliverable.")</f>
        <v>1.1833988438126406E-3</v>
      </c>
      <c r="AL43" s="120">
        <f>IFERROR(AL40/'Finance Overview'!$C$6,"Agency does not track the total expense of providing the deliverable.")</f>
        <v>1.7440028111851047E-3</v>
      </c>
      <c r="AM43" s="120">
        <f>IFERROR(AM40/'Finance Overview'!$C$6,"Agency does not track the total expense of providing the deliverable.")</f>
        <v>6.4830769354145526E-4</v>
      </c>
      <c r="AN43" s="120">
        <f>IFERROR(AN40/'Finance Overview'!$C$6,"Agency does not track the total expense of providing the deliverable.")</f>
        <v>1.1088506765689981E-3</v>
      </c>
      <c r="AO43" s="120">
        <f>IFERROR(AO40/'Finance Overview'!$C$6,"Agency does not track the total expense of providing the deliverable.")</f>
        <v>2.9410274458713817E-4</v>
      </c>
      <c r="AP43" s="120">
        <f>IFERROR(AP40/'Finance Overview'!$C$6,"Agency does not track the total expense of providing the deliverable.")</f>
        <v>3.8382591648753502E-4</v>
      </c>
      <c r="AQ43" s="120">
        <f>IFERROR(AQ40/'Finance Overview'!$C$6,"Agency does not track the total expense of providing the deliverable.")</f>
        <v>0</v>
      </c>
      <c r="AR43" s="120">
        <f>IFERROR(AR40/'Finance Overview'!$C$6,"Agency does not track the total expense of providing the deliverable.")</f>
        <v>8.8659135422062337E-4</v>
      </c>
      <c r="AS43" s="120">
        <f>IFERROR(AS40/'Finance Overview'!$C$6,"Agency does not track the total expense of providing the deliverable.")</f>
        <v>0</v>
      </c>
      <c r="AT43" s="120">
        <f>IFERROR(AT40/'Finance Overview'!$C$6,"Agency does not track the total expense of providing the deliverable.")</f>
        <v>0</v>
      </c>
      <c r="AU43" s="120">
        <f>IFERROR(AU40/'Finance Overview'!$C$6,"Agency does not track the total expense of providing the deliverable.")</f>
        <v>3.8382591648753502E-4</v>
      </c>
      <c r="AV43" s="120">
        <f>IFERROR(AV40/'Finance Overview'!$C$6,"Agency does not track the total expense of providing the deliverable.")</f>
        <v>4.7284811471618223E-3</v>
      </c>
      <c r="AW43" s="120">
        <f>IFERROR(AW40/'Finance Overview'!$C$6,"Agency does not track the total expense of providing the deliverable.")</f>
        <v>1.1821193754882303E-3</v>
      </c>
      <c r="AX43" s="120">
        <f>IFERROR(AX40/'Finance Overview'!$C$6,"Agency does not track the total expense of providing the deliverable.")</f>
        <v>2.3017416443610259E-3</v>
      </c>
      <c r="AY43" s="120">
        <f>IFERROR(AY40/'Finance Overview'!$C$6,"Agency does not track the total expense of providing the deliverable.")</f>
        <v>2.9553009903668061E-4</v>
      </c>
      <c r="AZ43" s="120">
        <f>IFERROR(AZ40/'Finance Overview'!$C$6,"Agency does not track the total expense of providing the deliverable.")</f>
        <v>0</v>
      </c>
      <c r="BA43" s="120">
        <f>IFERROR(BA40/'Finance Overview'!$C$6,"Agency does not track the total expense of providing the deliverable.")</f>
        <v>8.0903406702883037E-3</v>
      </c>
      <c r="BB43" s="120">
        <f>IFERROR(BB40/'Finance Overview'!$C$6,"Agency does not track the total expense of providing the deliverable.")</f>
        <v>1.4787613725961214E-3</v>
      </c>
      <c r="BC43" s="120">
        <f>IFERROR(BC40/'Finance Overview'!$C$6,"Agency does not track the total expense of providing the deliverable.")</f>
        <v>3.0787106312882132E-4</v>
      </c>
      <c r="BD43" s="120">
        <f>IFERROR(BD40/'Finance Overview'!$C$6,"Agency does not track the total expense of providing the deliverable.")</f>
        <v>7.3889040570081508E-3</v>
      </c>
      <c r="BE43" s="120">
        <f>IFERROR(BE40/'Finance Overview'!$C$6,"Agency does not track the total expense of providing the deliverable.")</f>
        <v>0</v>
      </c>
      <c r="BF43" s="120">
        <f>IFERROR(BF40/'Finance Overview'!$C$6,"Agency does not track the total expense of providing the deliverable.")</f>
        <v>0</v>
      </c>
      <c r="BG43" s="120">
        <f>IFERROR(BG40/'Finance Overview'!$C$6,"Agency does not track the total expense of providing the deliverable.")</f>
        <v>3.0787069860793118E-4</v>
      </c>
      <c r="BH43" s="120">
        <f>IFERROR(BH40/'Finance Overview'!$C$6,"Agency does not track the total expense of providing the deliverable.")</f>
        <v>3.0787106312882132E-4</v>
      </c>
      <c r="BI43" s="120">
        <f>IFERROR(BI40/'Finance Overview'!$C$6,"Agency does not track the total expense of providing the deliverable.")</f>
        <v>1.2256668636294545E-2</v>
      </c>
      <c r="BJ43" s="120">
        <f>IFERROR(BJ40/'Finance Overview'!$C$6,"Agency does not track the total expense of providing the deliverable.")</f>
        <v>4.7632199879926816E-3</v>
      </c>
      <c r="BK43" s="120">
        <f>IFERROR(BK40/'Finance Overview'!$C$6,"Agency does not track the total expense of providing the deliverable.")</f>
        <v>1.8336093364006549E-3</v>
      </c>
      <c r="BL43" s="120">
        <f>IFERROR(BL40/'Finance Overview'!$C$6,"Agency does not track the total expense of providing the deliverable.")</f>
        <v>1.9149886251256228E-3</v>
      </c>
      <c r="BM43" s="120">
        <f>IFERROR(BM40/'Finance Overview'!$C$6,"Agency does not track the total expense of providing the deliverable.")</f>
        <v>3.5751432475968049E-2</v>
      </c>
      <c r="BN43" s="120">
        <f>IFERROR(BN40/'Finance Overview'!$C$6,"Agency does not track the total expense of providing the deliverable.")</f>
        <v>1.5080994719185864E-3</v>
      </c>
      <c r="BO43" s="120">
        <f>IFERROR(BO40/'Finance Overview'!$C$6,"Agency does not track the total expense of providing the deliverable.")</f>
        <v>1.5080994719185864E-3</v>
      </c>
      <c r="BP43" s="120">
        <f>IFERROR(BP40/'Finance Overview'!$C$6,"Agency does not track the total expense of providing the deliverable.")</f>
        <v>1.5080994719185864E-3</v>
      </c>
      <c r="BQ43" s="120">
        <f>IFERROR(BQ40/'Finance Overview'!$C$6,"Agency does not track the total expense of providing the deliverable.")</f>
        <v>1.5080994719185864E-3</v>
      </c>
      <c r="BR43" s="120">
        <f>IFERROR(BR40/'Finance Overview'!$C$6,"Agency does not track the total expense of providing the deliverable.")</f>
        <v>1.5094810060922376E-3</v>
      </c>
      <c r="BS43" s="120">
        <f>IFERROR(BS40/'Finance Overview'!$C$6,"Agency does not track the total expense of providing the deliverable.")</f>
        <v>1.5080994719185864E-3</v>
      </c>
      <c r="BT43" s="120">
        <f>IFERROR(BT40/'Finance Overview'!$C$6,"Agency does not track the total expense of providing the deliverable.")</f>
        <v>1.5080994719185864E-3</v>
      </c>
      <c r="BU43" s="120">
        <f>IFERROR(BU40/'Finance Overview'!$C$6,"Agency does not track the total expense of providing the deliverable.")</f>
        <v>1.5080994719185864E-3</v>
      </c>
      <c r="BV43" s="120">
        <f>IFERROR(BV40/'Finance Overview'!$C$6,"Agency does not track the total expense of providing the deliverable.")</f>
        <v>1.5080994719185864E-3</v>
      </c>
      <c r="BW43" s="120">
        <f>IFERROR(BW40/'Finance Overview'!$C$6,"Agency does not track the total expense of providing the deliverable.")</f>
        <v>0</v>
      </c>
      <c r="BX43" s="120">
        <f>IFERROR(BX40/'Finance Overview'!$C$6,"Agency does not track the total expense of providing the deliverable.")</f>
        <v>1.5080994719185864E-3</v>
      </c>
      <c r="BY43" s="120">
        <f>IFERROR(BY40/'Finance Overview'!$C$6,"Agency does not track the total expense of providing the deliverable.")</f>
        <v>1.130014759450842E-6</v>
      </c>
      <c r="BZ43" s="120">
        <f>IFERROR(BZ40/'Finance Overview'!$C$6,"Agency does not track the total expense of providing the deliverable.")</f>
        <v>0</v>
      </c>
      <c r="CA43" s="120">
        <f>IFERROR(CA40/'Finance Overview'!$C$6,"Agency does not track the total expense of providing the deliverable.")</f>
        <v>0</v>
      </c>
      <c r="CB43" s="120">
        <f>IFERROR(CB40/'Finance Overview'!$C$6,"Agency does not track the total expense of providing the deliverable.")</f>
        <v>0</v>
      </c>
      <c r="CC43" s="120">
        <f>IFERROR(CC40/'Finance Overview'!$C$6,"Agency does not track the total expense of providing the deliverable.")</f>
        <v>0</v>
      </c>
      <c r="CD43" s="120">
        <f>IFERROR(CD40/'Finance Overview'!$C$6,"Agency does not track the total expense of providing the deliverable.")</f>
        <v>0</v>
      </c>
      <c r="CE43" s="120">
        <f>IFERROR(CE40/'Finance Overview'!$C$6,"Agency does not track the total expense of providing the deliverable.")</f>
        <v>0</v>
      </c>
      <c r="CF43" s="120">
        <f>IFERROR(CF40/'Finance Overview'!$C$6,"Agency does not track the total expense of providing the deliverable.")</f>
        <v>0</v>
      </c>
      <c r="CG43" s="120">
        <f>IFERROR(CG40/'Finance Overview'!$C$6,"Agency does not track the total expense of providing the deliverable.")</f>
        <v>1.2901028568595723E-2</v>
      </c>
      <c r="CH43" s="120">
        <f>IFERROR(CH40/'Finance Overview'!$C$6,"Agency does not track the total expense of providing the deliverable.")</f>
        <v>0</v>
      </c>
      <c r="CI43" s="120">
        <f>IFERROR(CI40/'Finance Overview'!$C$6,"Agency does not track the total expense of providing the deliverable.")</f>
        <v>2.0834446640885318E-3</v>
      </c>
      <c r="CJ43" s="120">
        <f>IFERROR(CJ40/'Finance Overview'!$C$6,"Agency does not track the total expense of providing the deliverable.")</f>
        <v>3.2373938651863231E-3</v>
      </c>
      <c r="CK43" s="120">
        <f>IFERROR(CK40/'Finance Overview'!$C$6,"Agency does not track the total expense of providing the deliverable.")</f>
        <v>6.2416328786178239E-3</v>
      </c>
      <c r="CL43" s="120">
        <f>IFERROR(CL40/'Finance Overview'!$C$6,"Agency does not track the total expense of providing the deliverable.")</f>
        <v>3.2850699169293344E-3</v>
      </c>
      <c r="CM43" s="120">
        <f>IFERROR(CM40/'Finance Overview'!$C$6,"Agency does not track the total expense of providing the deliverable.")</f>
        <v>1.0950233056431114E-4</v>
      </c>
      <c r="CN43" s="120">
        <f>IFERROR(CN40/'Finance Overview'!$C$6,"Agency does not track the total expense of providing the deliverable.")</f>
        <v>1.4235302608839558E-3</v>
      </c>
      <c r="CO43" s="120">
        <f>IFERROR(CO40/'Finance Overview'!$C$6,"Agency does not track the total expense of providing the deliverable.")</f>
        <v>9.0385141836900958E-4</v>
      </c>
      <c r="CP43" s="120">
        <f>IFERROR(CP40/'Finance Overview'!$C$6,"Agency does not track the total expense of providing the deliverable.")</f>
        <v>0</v>
      </c>
      <c r="CQ43" s="120">
        <f>IFERROR(CQ40/'Finance Overview'!$C$6,"Agency does not track the total expense of providing the deliverable.")</f>
        <v>1.7783712987915767E-2</v>
      </c>
      <c r="CR43" s="120">
        <f>IFERROR(CR40/'Finance Overview'!$C$6,"Agency does not track the total expense of providing the deliverable.")</f>
        <v>7.4998459899239135E-3</v>
      </c>
      <c r="CS43" s="120">
        <f>IFERROR(CS40/'Finance Overview'!$C$6,"Agency does not track the total expense of providing the deliverable.")</f>
        <v>0</v>
      </c>
      <c r="CT43" s="120">
        <f>IFERROR(CT40/'Finance Overview'!$C$6,"Agency does not track the total expense of providing the deliverable.")</f>
        <v>0</v>
      </c>
      <c r="CU43" s="120">
        <f>IFERROR(CU40/'Finance Overview'!$C$6,"Agency does not track the total expense of providing the deliverable.")</f>
        <v>0</v>
      </c>
      <c r="CV43" s="120">
        <f>IFERROR(CV40/'Finance Overview'!$C$6,"Agency does not track the total expense of providing the deliverable.")</f>
        <v>0</v>
      </c>
      <c r="CW43" s="120">
        <f>IFERROR(CW40/'Finance Overview'!$C$6,"Agency does not track the total expense of providing the deliverable.")</f>
        <v>0</v>
      </c>
      <c r="CX43" s="120">
        <f>IFERROR(CX40/'Finance Overview'!$C$6,"Agency does not track the total expense of providing the deliverable.")</f>
        <v>1.7260392217187379E-3</v>
      </c>
      <c r="CY43" s="120">
        <f>IFERROR(CY40/'Finance Overview'!$C$6,"Agency does not track the total expense of providing the deliverable.")</f>
        <v>5.7534519216994543E-4</v>
      </c>
      <c r="CZ43" s="120">
        <f>IFERROR(CZ40/'Finance Overview'!$C$6,"Agency does not track the total expense of providing the deliverable.")</f>
        <v>1.438366625633765E-3</v>
      </c>
      <c r="DA43" s="120">
        <f>IFERROR(DA40/'Finance Overview'!$C$6,"Agency does not track the total expense of providing the deliverable.")</f>
        <v>0</v>
      </c>
      <c r="DB43" s="167"/>
      <c r="DC43" s="120">
        <f>IFERROR(DC40/'Finance Overview'!$C$6,"Agency does not track the total expense of providing the deliverable.")</f>
        <v>1.6056379717037013E-3</v>
      </c>
      <c r="DD43" s="167"/>
      <c r="DE43" s="120">
        <f>IFERROR(DE40/'Finance Overview'!$C$6,"Agency does not track the total expense of providing the deliverable.")</f>
        <v>4.6056266715561065E-3</v>
      </c>
      <c r="DF43" s="120">
        <f>IFERROR(DF40/'Finance Overview'!$C$6,"Agency does not track the total expense of providing the deliverable.")</f>
        <v>5.1656619863399433E-4</v>
      </c>
      <c r="DG43" s="120">
        <f>IFERROR(DG40/'Finance Overview'!$C$6,"Agency does not track the total expense of providing the deliverable.")</f>
        <v>5.8740463677862682E-4</v>
      </c>
      <c r="DH43" s="120">
        <f>IFERROR(DH40/'Finance Overview'!$C$6,"Agency does not track the total expense of providing the deliverable.")</f>
        <v>5.165658341131043E-4</v>
      </c>
      <c r="DI43" s="120">
        <f>IFERROR(DI40/'Finance Overview'!$C$6,"Agency does not track the total expense of providing the deliverable.")</f>
        <v>5.1656619863399433E-4</v>
      </c>
      <c r="DJ43" s="120">
        <f>IFERROR(DJ40/'Finance Overview'!$C$6,"Agency does not track the total expense of providing the deliverable.")</f>
        <v>5.1656619863399433E-4</v>
      </c>
      <c r="DK43" s="120">
        <f>IFERROR(DK40/'Finance Overview'!$C$6,"Agency does not track the total expense of providing the deliverable.")</f>
        <v>5.1656619863399433E-4</v>
      </c>
      <c r="DL43" s="120">
        <f>IFERROR(DL40/'Finance Overview'!$C$6,"Agency does not track the total expense of providing the deliverable.")</f>
        <v>5.1656619863399433E-4</v>
      </c>
      <c r="DM43" s="120">
        <f>IFERROR(DM40/'Finance Overview'!$C$6,"Agency does not track the total expense of providing the deliverable.")</f>
        <v>5.1656619863399433E-4</v>
      </c>
      <c r="DN43" s="120">
        <f>IFERROR(DN40/'Finance Overview'!$C$6,"Agency does not track the total expense of providing the deliverable.")</f>
        <v>2.6625334858002708E-4</v>
      </c>
      <c r="DO43" s="120">
        <f>IFERROR(DO40/'Finance Overview'!$C$6,"Agency does not track the total expense of providing the deliverable.")</f>
        <v>2.6625334858002708E-4</v>
      </c>
      <c r="DP43" s="120">
        <f>IFERROR(DP40/'Finance Overview'!$C$6,"Agency does not track the total expense of providing the deliverable.")</f>
        <v>2.6625334858002708E-4</v>
      </c>
      <c r="DQ43" s="120">
        <f>IFERROR(DQ40/'Finance Overview'!$C$6,"Agency does not track the total expense of providing the deliverable.")</f>
        <v>3.0787106312882132E-4</v>
      </c>
      <c r="DR43" s="120">
        <f>IFERROR(DR40/'Finance Overview'!$C$6,"Agency does not track the total expense of providing the deliverable.")</f>
        <v>2.6625334858002708E-4</v>
      </c>
      <c r="DS43" s="120">
        <f>IFERROR(DS40/'Finance Overview'!$C$6,"Agency does not track the total expense of providing the deliverable.")</f>
        <v>2.6625305696331502E-4</v>
      </c>
      <c r="DT43" s="120">
        <f>IFERROR(DT40/'Finance Overview'!$C$6,"Agency does not track the total expense of providing the deliverable.")</f>
        <v>3.2115150691113383E-4</v>
      </c>
      <c r="DU43" s="120">
        <f>IFERROR(DU40/'Finance Overview'!$C$6,"Agency does not track the total expense of providing the deliverable.")</f>
        <v>3.2115019463592931E-4</v>
      </c>
      <c r="DV43" s="120">
        <f>IFERROR(DV40/'Finance Overview'!$C$6,"Agency does not track the total expense of providing the deliverable.")</f>
        <v>5.165658341131043E-4</v>
      </c>
      <c r="DW43" s="120">
        <f>IFERROR(DW40/'Finance Overview'!$C$6,"Agency does not track the total expense of providing the deliverable.")</f>
        <v>3.2115150691113383E-4</v>
      </c>
      <c r="DX43" s="120">
        <f>IFERROR(DX40/'Finance Overview'!$C$6,"Agency does not track the total expense of providing the deliverable.")</f>
        <v>3.8382591648753502E-4</v>
      </c>
      <c r="DY43" s="120">
        <f>IFERROR(DY40/'Finance Overview'!$C$6,"Agency does not track the total expense of providing the deliverable.")</f>
        <v>4.2424909607932269E-3</v>
      </c>
      <c r="DZ43" s="120">
        <f>IFERROR(DZ40/'Finance Overview'!$C$6,"Agency does not track the total expense of providing the deliverable.")</f>
        <v>3.8086381973421323E-3</v>
      </c>
      <c r="EA43" s="120">
        <f>IFERROR(EA40/'Finance Overview'!$C$6,"Agency does not track the total expense of providing the deliverable.")</f>
        <v>1.1873076013176701E-2</v>
      </c>
      <c r="EB43" s="120">
        <f>IFERROR(EB40/'Finance Overview'!$C$6,"Agency does not track the total expense of providing the deliverable.")</f>
        <v>7.9153815786452003E-3</v>
      </c>
      <c r="EC43" s="120">
        <f>IFERROR(EC40/'Finance Overview'!$C$6,"Agency does not track the total expense of providing the deliverable.")</f>
        <v>4.8684753950221753E-3</v>
      </c>
      <c r="ED43" s="120">
        <f>IFERROR(ED40/'Finance Overview'!$C$6,"Agency does not track the total expense of providing the deliverable.")</f>
        <v>1.1425907301608595E-3</v>
      </c>
      <c r="EE43" s="120">
        <f>IFERROR(EE40/'Finance Overview'!$C$6,"Agency does not track the total expense of providing the deliverable.")</f>
        <v>2.8767259608497272E-4</v>
      </c>
      <c r="EF43" s="120">
        <f>IFERROR(EF40/'Finance Overview'!$C$6,"Agency does not track the total expense of providing the deliverable.")</f>
        <v>5.1987203858672336E-3</v>
      </c>
      <c r="EG43" s="120">
        <f>IFERROR(EG40/'Finance Overview'!$C$6,"Agency does not track the total expense of providing the deliverable.")</f>
        <v>0</v>
      </c>
      <c r="EH43" s="120">
        <f>IFERROR(EH40/'Finance Overview'!$C$6,"Agency does not track the total expense of providing the deliverable.")</f>
        <v>7.6172727494753624E-3</v>
      </c>
      <c r="EI43" s="120">
        <f>IFERROR(EI40/'Finance Overview'!$C$6,"Agency does not track the total expense of providing the deliverable.")</f>
        <v>3.1170801001849215E-3</v>
      </c>
      <c r="EJ43" s="120">
        <f>IFERROR(EJ40/'Finance Overview'!$C$6,"Agency does not track the total expense of providing the deliverable.")</f>
        <v>1.0494009645951794E-3</v>
      </c>
      <c r="EK43" s="120">
        <f>IFERROR(EK40/'Finance Overview'!$C$6,"Agency does not track the total expense of providing the deliverable.")</f>
        <v>4.8337802966981333E-3</v>
      </c>
      <c r="EL43" s="120">
        <f>IFERROR(EL40/'Finance Overview'!$C$6,"Agency does not track the total expense of providing the deliverable.")</f>
        <v>1.2700210365005703E-2</v>
      </c>
      <c r="EM43" s="120">
        <f>IFERROR(EM40/'Finance Overview'!$C$6,"Agency does not track the total expense of providing the deliverable.")</f>
        <v>8.9795347036645656E-4</v>
      </c>
      <c r="EN43" s="120">
        <f>IFERROR(EN40/'Finance Overview'!$C$6,"Agency does not track the total expense of providing the deliverable.")</f>
        <v>4.5081173334422034E-3</v>
      </c>
      <c r="EO43" s="120">
        <f>IFERROR(EO40/'Finance Overview'!$C$6,"Agency does not track the total expense of providing the deliverable.")</f>
        <v>7.6172836851020676E-4</v>
      </c>
      <c r="EP43" s="120">
        <f>IFERROR(EP40/'Finance Overview'!$C$6,"Agency does not track the total expense of providing the deliverable.")</f>
        <v>1.8783761469194155E-4</v>
      </c>
      <c r="EQ43" s="120">
        <f>IFERROR(EQ40/'Finance Overview'!$C$6,"Agency does not track the total expense of providing the deliverable.")</f>
        <v>4.8063901970126052E-4</v>
      </c>
      <c r="ER43" s="120">
        <f>IFERROR(ER40/'Finance Overview'!$C$6,"Agency does not track the total expense of providing the deliverable.")</f>
        <v>2.626445917675873E-3</v>
      </c>
      <c r="ES43" s="120">
        <f>IFERROR(ES40/'Finance Overview'!$C$6,"Agency does not track the total expense of providing the deliverable.")</f>
        <v>0</v>
      </c>
      <c r="ET43" s="120">
        <f>IFERROR(ET40/'Finance Overview'!$C$6,"Agency does not track the total expense of providing the deliverable.")</f>
        <v>2.4915367362330482E-4</v>
      </c>
      <c r="EU43" s="120">
        <f>IFERROR(EU40/'Finance Overview'!$C$6,"Agency does not track the total expense of providing the deliverable.")</f>
        <v>9.0040669595713532E-4</v>
      </c>
      <c r="EV43" s="120">
        <f>IFERROR(EV40/'Finance Overview'!$C$6,"Agency does not track the total expense of providing the deliverable.")</f>
        <v>0</v>
      </c>
      <c r="EW43" s="120">
        <f>IFERROR(EW40/'Finance Overview'!$C$6,"Agency does not track the total expense of providing the deliverable.")</f>
        <v>2.8767259608497272E-4</v>
      </c>
      <c r="EX43" s="120">
        <f>IFERROR(EX40/'Finance Overview'!$C$6,"Agency does not track the total expense of providing the deliverable.")</f>
        <v>2.8767259608497272E-4</v>
      </c>
      <c r="EY43" s="120">
        <f>IFERROR(EY40/'Finance Overview'!$C$6,"Agency does not track the total expense of providing the deliverable.")</f>
        <v>2.8767259608497272E-4</v>
      </c>
      <c r="EZ43" s="120">
        <f>IFERROR(EZ40/'Finance Overview'!$C$6,"Agency does not track the total expense of providing the deliverable.")</f>
        <v>2.8767259608497272E-4</v>
      </c>
      <c r="FA43" s="120">
        <f>IFERROR(FA40/'Finance Overview'!$C$6,"Agency does not track the total expense of providing the deliverable.")</f>
        <v>2.8767259608497272E-4</v>
      </c>
      <c r="FB43" s="120">
        <f>IFERROR(FB40/'Finance Overview'!$C$6,"Agency does not track the total expense of providing the deliverable.")</f>
        <v>1.7664317815557532E-3</v>
      </c>
      <c r="FC43" s="120">
        <f>IFERROR(FC40/'Finance Overview'!$C$6,"Agency does not track the total expense of providing the deliverable.")</f>
        <v>2.8767259608497272E-4</v>
      </c>
      <c r="FD43" s="120">
        <f>IFERROR(FD40/'Finance Overview'!$C$6,"Agency does not track the total expense of providing the deliverable.")</f>
        <v>0</v>
      </c>
      <c r="FE43" s="120">
        <f>IFERROR(FE40/'Finance Overview'!$C$6,"Agency does not track the total expense of providing the deliverable.")</f>
        <v>0</v>
      </c>
      <c r="FF43" s="120">
        <f>IFERROR(FF40/'Finance Overview'!$C$6,"Agency does not track the total expense of providing the deliverable.")</f>
        <v>2.8767259608497272E-4</v>
      </c>
      <c r="FG43" s="120">
        <f>IFERROR(FG40/'Finance Overview'!$C$6,"Agency does not track the total expense of providing the deliverable.")</f>
        <v>2.3483128332860061E-3</v>
      </c>
      <c r="FH43" s="120">
        <f>IFERROR(FH40/'Finance Overview'!$C$6,"Agency does not track the total expense of providing the deliverable.")</f>
        <v>2.285181460321719E-3</v>
      </c>
      <c r="FI43" s="120">
        <f>IFERROR(FI40/'Finance Overview'!$C$6,"Agency does not track the total expense of providing the deliverable.")</f>
        <v>9.6127439419361972E-4</v>
      </c>
      <c r="FJ43" s="120">
        <f>IFERROR(FJ40/'Finance Overview'!$C$6,"Agency does not track the total expense of providing the deliverable.")</f>
        <v>2.9173481688475342E-3</v>
      </c>
      <c r="FK43" s="120">
        <f>IFERROR(FK40/'Finance Overview'!$C$6,"Agency does not track the total expense of providing the deliverable.")</f>
        <v>3.8279505141020375E-3</v>
      </c>
      <c r="FL43" s="120">
        <f>IFERROR(FL40/'Finance Overview'!$C$6,"Agency does not track the total expense of providing the deliverable.")</f>
        <v>1.0190691813261781E-3</v>
      </c>
      <c r="FM43" s="120">
        <f>IFERROR(FM40/'Finance Overview'!$C$6,"Agency does not track the total expense of providing the deliverable.")</f>
        <v>0</v>
      </c>
      <c r="FN43" s="120">
        <f>IFERROR(FN40/'Finance Overview'!$C$6,"Agency does not track the total expense of providing the deliverable.")</f>
        <v>0</v>
      </c>
      <c r="FO43" s="120">
        <f>IFERROR(FO40/'Finance Overview'!$C$6,"Agency does not track the total expense of providing the deliverable.")</f>
        <v>1.7267536826634229E-3</v>
      </c>
      <c r="FP43" s="120">
        <f>IFERROR(FP40/'Finance Overview'!$C$6,"Agency does not track the total expense of providing the deliverable.")</f>
        <v>1.7267536826634229E-3</v>
      </c>
      <c r="FQ43" s="120">
        <f>IFERROR(FQ40/'Finance Overview'!$C$6,"Agency does not track the total expense of providing the deliverable.")</f>
        <v>1.7267536826634229E-3</v>
      </c>
      <c r="FR43" s="120">
        <f>IFERROR(FR40/'Finance Overview'!$C$6,"Agency does not track the total expense of providing the deliverable.")</f>
        <v>0</v>
      </c>
      <c r="FS43" s="120">
        <f>IFERROR(FS40/'Finance Overview'!$C$6,"Agency does not track the total expense of providing the deliverable.")</f>
        <v>0</v>
      </c>
      <c r="FT43" s="120">
        <f>IFERROR(FT40/'Finance Overview'!$C$6,"Agency does not track the total expense of providing the deliverable.")</f>
        <v>0</v>
      </c>
      <c r="FU43" s="120">
        <f>IFERROR(FU40/'Finance Overview'!$C$6,"Agency does not track the total expense of providing the deliverable.")</f>
        <v>7.8024602972959472E-4</v>
      </c>
      <c r="FV43" s="120">
        <f>IFERROR(FV40/'Finance Overview'!$C$6,"Agency does not track the total expense of providing the deliverable.")</f>
        <v>0</v>
      </c>
      <c r="FW43" s="120">
        <f>IFERROR(FW40/'Finance Overview'!$C$6,"Agency does not track the total expense of providing the deliverable.")</f>
        <v>2.3407344439798825E-3</v>
      </c>
      <c r="FX43" s="120">
        <f>IFERROR(FX40/'Finance Overview'!$C$6,"Agency does not track the total expense of providing the deliverable.")</f>
        <v>2.9410274458713817E-4</v>
      </c>
      <c r="FY43" s="120">
        <f>IFERROR(FY40/'Finance Overview'!$C$6,"Agency does not track the total expense of providing the deliverable.")</f>
        <v>8.6944793675708355E-4</v>
      </c>
      <c r="FZ43" s="120">
        <f>IFERROR(FZ40/'Finance Overview'!$C$6,"Agency does not track the total expense of providing the deliverable.")</f>
        <v>0</v>
      </c>
      <c r="GA43" s="120">
        <f>IFERROR(GA40/'Finance Overview'!$C$6,"Agency does not track the total expense of providing the deliverable.")</f>
        <v>0</v>
      </c>
      <c r="GB43" s="120">
        <f>IFERROR(GB40/'Finance Overview'!$C$6,"Agency does not track the total expense of providing the deliverable.")</f>
        <v>0</v>
      </c>
      <c r="GC43" s="120">
        <f>IFERROR(GC40/'Finance Overview'!$C$6,"Agency does not track the total expense of providing the deliverable.")</f>
        <v>0</v>
      </c>
      <c r="GD43" s="120">
        <f>IFERROR(GD40/'Finance Overview'!$C$6,"Agency does not track the total expense of providing the deliverable.")</f>
        <v>0</v>
      </c>
      <c r="GE43" s="120">
        <f>IFERROR(GE40/'Finance Overview'!$C$6,"Agency does not track the total expense of providing the deliverable.")</f>
        <v>0</v>
      </c>
      <c r="GF43" s="120">
        <f>IFERROR(GF40/'Finance Overview'!$C$6,"Agency does not track the total expense of providing the deliverable.")</f>
        <v>0</v>
      </c>
      <c r="GG43" s="120">
        <f>IFERROR(GG40/'Finance Overview'!$C$6,"Agency does not track the total expense of providing the deliverable.")</f>
        <v>0</v>
      </c>
      <c r="GH43" s="120">
        <f>IFERROR(GH40/'Finance Overview'!$C$6,"Agency does not track the total expense of providing the deliverable.")</f>
        <v>1.5604774786235836E-4</v>
      </c>
      <c r="GI43" s="120">
        <f>IFERROR(GI40/'Finance Overview'!$C$6,"Agency does not track the total expense of providing the deliverable.")</f>
        <v>0</v>
      </c>
      <c r="GJ43" s="120">
        <f>IFERROR(GJ40/'Finance Overview'!$C$6,"Agency does not track the total expense of providing the deliverable.")</f>
        <v>3.1209914093361822E-4</v>
      </c>
      <c r="GK43" s="120">
        <f>IFERROR(GK40/'Finance Overview'!$C$6,"Agency does not track the total expense of providing the deliverable.")</f>
        <v>0</v>
      </c>
      <c r="GL43" s="120">
        <f>IFERROR(GL40/'Finance Overview'!$C$6,"Agency does not track the total expense of providing the deliverable.")</f>
        <v>0</v>
      </c>
      <c r="GM43" s="120">
        <f>IFERROR(GM40/'Finance Overview'!$C$6,"Agency does not track the total expense of providing the deliverable.")</f>
        <v>0</v>
      </c>
      <c r="GN43" s="120">
        <f>IFERROR(GN40/'Finance Overview'!$C$6,"Agency does not track the total expense of providing the deliverable.")</f>
        <v>1.5604774786235836E-4</v>
      </c>
      <c r="GO43" s="120">
        <f>IFERROR(GO40/'Finance Overview'!$C$6,"Agency does not track the total expense of providing the deliverable.")</f>
        <v>0</v>
      </c>
      <c r="GP43" s="120">
        <f>IFERROR(GP40/'Finance Overview'!$C$6,"Agency does not track the total expense of providing the deliverable.")</f>
        <v>2.3407344439798825E-3</v>
      </c>
      <c r="GQ43" s="120">
        <f>IFERROR(GQ40/'Finance Overview'!$C$6,"Agency does not track the total expense of providing the deliverable.")</f>
        <v>0</v>
      </c>
      <c r="GR43" s="120">
        <f>IFERROR(GR40/'Finance Overview'!$C$6,"Agency does not track the total expense of providing the deliverable.")</f>
        <v>2.3407344439798825E-3</v>
      </c>
      <c r="GS43" s="120">
        <f>IFERROR(GS40/'Finance Overview'!$C$6,"Agency does not track the total expense of providing the deliverable.")</f>
        <v>0</v>
      </c>
      <c r="GT43" s="120">
        <f>IFERROR(GT40/'Finance Overview'!$C$6,"Agency does not track the total expense of providing the deliverable.")</f>
        <v>1.5604774786235836E-4</v>
      </c>
      <c r="GU43" s="120">
        <f>IFERROR(GU40/'Finance Overview'!$C$6,"Agency does not track the total expense of providing the deliverable.")</f>
        <v>1.5604774786235836E-4</v>
      </c>
      <c r="GV43" s="120">
        <f>IFERROR(GV40/'Finance Overview'!$C$6,"Agency does not track the total expense of providing the deliverable.")</f>
        <v>0</v>
      </c>
      <c r="GW43" s="120">
        <f>IFERROR(GW40/'Finance Overview'!$C$6,"Agency does not track the total expense of providing the deliverable.")</f>
        <v>0</v>
      </c>
      <c r="GX43" s="120">
        <f>IFERROR(GX40/'Finance Overview'!$C$6,"Agency does not track the total expense of providing the deliverable.")</f>
        <v>0</v>
      </c>
      <c r="GY43" s="120">
        <f>IFERROR(GY40/'Finance Overview'!$C$6,"Agency does not track the total expense of providing the deliverable.")</f>
        <v>0</v>
      </c>
      <c r="GZ43" s="120">
        <f>IFERROR(GZ40/'Finance Overview'!$C$6,"Agency does not track the total expense of providing the deliverable.")</f>
        <v>0</v>
      </c>
      <c r="HA43" s="120">
        <f>IFERROR(HA40/'Finance Overview'!$C$6,"Agency does not track the total expense of providing the deliverable.")</f>
        <v>0</v>
      </c>
      <c r="HB43" s="120">
        <f>IFERROR(HB40/'Finance Overview'!$C$6,"Agency does not track the total expense of providing the deliverable.")</f>
        <v>0</v>
      </c>
      <c r="HC43" s="120">
        <f>IFERROR(HC40/'Finance Overview'!$C$6,"Agency does not track the total expense of providing the deliverable.")</f>
        <v>3.8382664552931531E-4</v>
      </c>
    </row>
    <row r="44" spans="1:211" s="9" customFormat="1" x14ac:dyDescent="0.2">
      <c r="A44" s="180"/>
      <c r="B44" s="157" t="s">
        <v>8</v>
      </c>
      <c r="C44" s="102"/>
      <c r="D44" s="120">
        <f>IFERROR(D41/'Finance Overview'!$D$6,"Agency does not track the total expense of providing the deliverable.")</f>
        <v>1.1191106806244295E-2</v>
      </c>
      <c r="E44" s="120">
        <f>IFERROR(E41/'Finance Overview'!$D$6,"Agency does not track the total expense of providing the deliverable.")</f>
        <v>1.6160162908236846E-4</v>
      </c>
      <c r="F44" s="120">
        <f>IFERROR(F41/'Finance Overview'!$D$6,"Agency does not track the total expense of providing the deliverable.")</f>
        <v>3.1158663752683057E-4</v>
      </c>
      <c r="G44" s="120">
        <f>IFERROR(G41/'Finance Overview'!$D$6,"Agency does not track the total expense of providing the deliverable.")</f>
        <v>4.8834246490843834E-3</v>
      </c>
      <c r="H44" s="120">
        <f>IFERROR(H41/'Finance Overview'!$D$6,"Agency does not track the total expense of providing the deliverable.")</f>
        <v>1.5741090760595006E-2</v>
      </c>
      <c r="I44" s="120">
        <f>IFERROR(I41/'Finance Overview'!$D$6,"Agency does not track the total expense of providing the deliverable.")</f>
        <v>2.5912409103934424E-2</v>
      </c>
      <c r="J44" s="120">
        <f>IFERROR(J41/'Finance Overview'!$D$6,"Agency does not track the total expense of providing the deliverable.")</f>
        <v>3.1158620808122926E-4</v>
      </c>
      <c r="K44" s="120">
        <f>IFERROR(K41/'Finance Overview'!$D$6,"Agency does not track the total expense of providing the deliverable.")</f>
        <v>9.6338702964970512E-4</v>
      </c>
      <c r="L44" s="120">
        <f>IFERROR(L41/'Finance Overview'!$D$6,"Agency does not track the total expense of providing the deliverable.")</f>
        <v>4.111574652090502E-3</v>
      </c>
      <c r="M44" s="120">
        <f>IFERROR(M41/'Finance Overview'!$D$6,"Agency does not track the total expense of providing the deliverable.")</f>
        <v>1.1295043963517424E-3</v>
      </c>
      <c r="N44" s="120">
        <f>IFERROR(N41/'Finance Overview'!$D$6,"Agency does not track the total expense of providing the deliverable.")</f>
        <v>1.1464206489938088E-3</v>
      </c>
      <c r="O44" s="120">
        <f>IFERROR(O41/'Finance Overview'!$D$6,"Agency does not track the total expense of providing the deliverable.")</f>
        <v>5.1399149385385262E-3</v>
      </c>
      <c r="P44" s="120">
        <f>IFERROR(P41/'Finance Overview'!$D$6,"Agency does not track the total expense of providing the deliverable.")</f>
        <v>6.8216372652591777E-3</v>
      </c>
      <c r="Q44" s="120">
        <f>IFERROR(Q41/'Finance Overview'!$D$6,"Agency does not track the total expense of providing the deliverable.")</f>
        <v>1.4068024964063211E-2</v>
      </c>
      <c r="R44" s="120">
        <f>IFERROR(R41/'Finance Overview'!$D$6,"Agency does not track the total expense of providing the deliverable.")</f>
        <v>6.7730403421197901E-3</v>
      </c>
      <c r="S44" s="120">
        <f>IFERROR(S41/'Finance Overview'!$D$6,"Agency does not track the total expense of providing the deliverable.")</f>
        <v>1.5552575463352283E-2</v>
      </c>
      <c r="T44" s="120">
        <f>IFERROR(T41/'Finance Overview'!$D$6,"Agency does not track the total expense of providing the deliverable.")</f>
        <v>2.8633480672215104E-3</v>
      </c>
      <c r="U44" s="120">
        <f>IFERROR(U41/'Finance Overview'!$D$6,"Agency does not track the total expense of providing the deliverable.")</f>
        <v>3.8855066794407211E-4</v>
      </c>
      <c r="V44" s="120">
        <f>IFERROR(V41/'Finance Overview'!$D$6,"Agency does not track the total expense of providing the deliverable.")</f>
        <v>4.3892073293090377E-4</v>
      </c>
      <c r="W44" s="120">
        <f>IFERROR(W41/'Finance Overview'!$D$6,"Agency does not track the total expense of providing the deliverable.")</f>
        <v>0</v>
      </c>
      <c r="X44" s="120">
        <f>IFERROR(X41/'Finance Overview'!$D$6,"Agency does not track the total expense of providing the deliverable.")</f>
        <v>1.6770424628002507E-2</v>
      </c>
      <c r="Y44" s="120">
        <f>IFERROR(Y41/'Finance Overview'!$D$6,"Agency does not track the total expense of providing the deliverable.")</f>
        <v>3.8855066794407211E-4</v>
      </c>
      <c r="Z44" s="120">
        <f>IFERROR(Z41/'Finance Overview'!$D$6,"Agency does not track the total expense of providing the deliverable.")</f>
        <v>3.1084053435525769E-3</v>
      </c>
      <c r="AA44" s="120">
        <f>IFERROR(AA41/'Finance Overview'!$D$6,"Agency does not track the total expense of providing the deliverable.")</f>
        <v>0</v>
      </c>
      <c r="AB44" s="120">
        <f>IFERROR(AB41/'Finance Overview'!$D$6,"Agency does not track the total expense of providing the deliverable.")</f>
        <v>0</v>
      </c>
      <c r="AC44" s="120">
        <f>IFERROR(AC41/'Finance Overview'!$D$6,"Agency does not track the total expense of providing the deliverable.")</f>
        <v>3.1158663752683057E-4</v>
      </c>
      <c r="AD44" s="120">
        <f>IFERROR(AD41/'Finance Overview'!$D$6,"Agency does not track the total expense of providing the deliverable.")</f>
        <v>0</v>
      </c>
      <c r="AE44" s="120">
        <f>IFERROR(AE41/'Finance Overview'!$D$6,"Agency does not track the total expense of providing the deliverable.")</f>
        <v>0</v>
      </c>
      <c r="AF44" s="120">
        <f>IFERROR(AF41/'Finance Overview'!$D$6,"Agency does not track the total expense of providing the deliverable.")</f>
        <v>7.7285685172648836E-3</v>
      </c>
      <c r="AG44" s="120">
        <f>IFERROR(AG41/'Finance Overview'!$D$6,"Agency does not track the total expense of providing the deliverable.")</f>
        <v>8.663947885605061E-4</v>
      </c>
      <c r="AH44" s="120">
        <f>IFERROR(AH41/'Finance Overview'!$D$6,"Agency does not track the total expense of providing the deliverable.")</f>
        <v>0</v>
      </c>
      <c r="AI44" s="120">
        <f>IFERROR(AI41/'Finance Overview'!$D$6,"Agency does not track the total expense of providing the deliverable.")</f>
        <v>0</v>
      </c>
      <c r="AJ44" s="120">
        <f>IFERROR(AJ41/'Finance Overview'!$D$6,"Agency does not track the total expense of providing the deliverable.")</f>
        <v>1.8567197695672985E-3</v>
      </c>
      <c r="AK44" s="120">
        <f>IFERROR(AK41/'Finance Overview'!$D$6,"Agency does not track the total expense of providing the deliverable.")</f>
        <v>1.758997470955813E-3</v>
      </c>
      <c r="AL44" s="120">
        <f>IFERROR(AL41/'Finance Overview'!$D$6,"Agency does not track the total expense of providing the deliverable.")</f>
        <v>1.4365775215679293E-3</v>
      </c>
      <c r="AM44" s="120">
        <f>IFERROR(AM41/'Finance Overview'!$D$6,"Agency does not track the total expense of providing the deliverable.")</f>
        <v>1.6160037978607363E-4</v>
      </c>
      <c r="AN44" s="120">
        <f>IFERROR(AN41/'Finance Overview'!$D$6,"Agency does not track the total expense of providing the deliverable.")</f>
        <v>7.0013687602530131E-4</v>
      </c>
      <c r="AO44" s="120">
        <f>IFERROR(AO41/'Finance Overview'!$D$6,"Agency does not track the total expense of providing the deliverable.")</f>
        <v>3.1158620808122926E-4</v>
      </c>
      <c r="AP44" s="120">
        <f>IFERROR(AP41/'Finance Overview'!$D$6,"Agency does not track the total expense of providing the deliverable.")</f>
        <v>0</v>
      </c>
      <c r="AQ44" s="120">
        <f>IFERROR(AQ41/'Finance Overview'!$D$6,"Agency does not track the total expense of providing the deliverable.")</f>
        <v>0</v>
      </c>
      <c r="AR44" s="120">
        <f>IFERROR(AR41/'Finance Overview'!$D$6,"Agency does not track the total expense of providing the deliverable.")</f>
        <v>5.7829144677099854E-4</v>
      </c>
      <c r="AS44" s="120">
        <f>IFERROR(AS41/'Finance Overview'!$D$6,"Agency does not track the total expense of providing the deliverable.")</f>
        <v>0</v>
      </c>
      <c r="AT44" s="120">
        <f>IFERROR(AT41/'Finance Overview'!$D$6,"Agency does not track the total expense of providing the deliverable.")</f>
        <v>0</v>
      </c>
      <c r="AU44" s="120">
        <f>IFERROR(AU41/'Finance Overview'!$D$6,"Agency does not track the total expense of providing the deliverable.")</f>
        <v>0</v>
      </c>
      <c r="AV44" s="120">
        <f>IFERROR(AV41/'Finance Overview'!$D$6,"Agency does not track the total expense of providing the deliverable.")</f>
        <v>4.6263237660661453E-3</v>
      </c>
      <c r="AW44" s="120">
        <f>IFERROR(AW41/'Finance Overview'!$D$6,"Agency does not track the total expense of providing the deliverable.")</f>
        <v>2.8914572338549927E-4</v>
      </c>
      <c r="AX44" s="120">
        <f>IFERROR(AX41/'Finance Overview'!$D$6,"Agency does not track the total expense of providing the deliverable.")</f>
        <v>2.2450557147106979E-3</v>
      </c>
      <c r="AY44" s="120">
        <f>IFERROR(AY41/'Finance Overview'!$D$6,"Agency does not track the total expense of providing the deliverable.")</f>
        <v>2.8914525489938869E-4</v>
      </c>
      <c r="AZ44" s="120">
        <f>IFERROR(AZ41/'Finance Overview'!$D$6,"Agency does not track the total expense of providing the deliverable.")</f>
        <v>0</v>
      </c>
      <c r="BA44" s="120">
        <f>IFERROR(BA41/'Finance Overview'!$D$6,"Agency does not track the total expense of providing the deliverable.")</f>
        <v>8.1220070569624457E-3</v>
      </c>
      <c r="BB44" s="120">
        <f>IFERROR(BB41/'Finance Overview'!$D$6,"Agency does not track the total expense of providing the deliverable.")</f>
        <v>1.4665489204908797E-3</v>
      </c>
      <c r="BC44" s="120">
        <f>IFERROR(BC41/'Finance Overview'!$D$6,"Agency does not track the total expense of providing the deliverable.")</f>
        <v>3.1669165259256313E-4</v>
      </c>
      <c r="BD44" s="120">
        <f>IFERROR(BD41/'Finance Overview'!$D$6,"Agency does not track the total expense of providing the deliverable.")</f>
        <v>7.6006015361659565E-3</v>
      </c>
      <c r="BE44" s="120">
        <f>IFERROR(BE41/'Finance Overview'!$D$6,"Agency does not track the total expense of providing the deliverable.")</f>
        <v>0</v>
      </c>
      <c r="BF44" s="120">
        <f>IFERROR(BF41/'Finance Overview'!$D$6,"Agency does not track the total expense of providing the deliverable.")</f>
        <v>0</v>
      </c>
      <c r="BG44" s="120">
        <f>IFERROR(BG41/'Finance Overview'!$D$6,"Agency does not track the total expense of providing the deliverable.")</f>
        <v>3.1669165259256313E-4</v>
      </c>
      <c r="BH44" s="120">
        <f>IFERROR(BH41/'Finance Overview'!$D$6,"Agency does not track the total expense of providing the deliverable.")</f>
        <v>3.1669165259256313E-4</v>
      </c>
      <c r="BI44" s="120">
        <f>IFERROR(BI41/'Finance Overview'!$D$6,"Agency does not track the total expense of providing the deliverable.")</f>
        <v>1.5460529654780394E-2</v>
      </c>
      <c r="BJ44" s="120">
        <f>IFERROR(BJ41/'Finance Overview'!$D$6,"Agency does not track the total expense of providing the deliverable.")</f>
        <v>4.3612621328142512E-3</v>
      </c>
      <c r="BK44" s="120">
        <f>IFERROR(BK41/'Finance Overview'!$D$6,"Agency does not track the total expense of providing the deliverable.")</f>
        <v>1.8143725292237732E-3</v>
      </c>
      <c r="BL44" s="120">
        <f>IFERROR(BL41/'Finance Overview'!$D$6,"Agency does not track the total expense of providing the deliverable.")</f>
        <v>2.0973576602554343E-3</v>
      </c>
      <c r="BM44" s="120">
        <f>IFERROR(BM41/'Finance Overview'!$D$6,"Agency does not track the total expense of providing the deliverable.")</f>
        <v>4.3036305331137698E-2</v>
      </c>
      <c r="BN44" s="120">
        <f>IFERROR(BN41/'Finance Overview'!$D$6,"Agency does not track the total expense of providing the deliverable.")</f>
        <v>1.5313834941411909E-3</v>
      </c>
      <c r="BO44" s="120">
        <f>IFERROR(BO41/'Finance Overview'!$D$6,"Agency does not track the total expense of providing the deliverable.")</f>
        <v>1.5313834941411909E-3</v>
      </c>
      <c r="BP44" s="120">
        <f>IFERROR(BP41/'Finance Overview'!$D$6,"Agency does not track the total expense of providing the deliverable.")</f>
        <v>1.5313834941411909E-3</v>
      </c>
      <c r="BQ44" s="120">
        <f>IFERROR(BQ41/'Finance Overview'!$D$6,"Agency does not track the total expense of providing the deliverable.")</f>
        <v>1.5313834941411909E-3</v>
      </c>
      <c r="BR44" s="120">
        <f>IFERROR(BR41/'Finance Overview'!$D$6,"Agency does not track the total expense of providing the deliverable.")</f>
        <v>1.6843129768310196E-3</v>
      </c>
      <c r="BS44" s="120">
        <f>IFERROR(BS41/'Finance Overview'!$D$6,"Agency does not track the total expense of providing the deliverable.")</f>
        <v>1.5400270628809867E-3</v>
      </c>
      <c r="BT44" s="120">
        <f>IFERROR(BT41/'Finance Overview'!$D$6,"Agency does not track the total expense of providing the deliverable.")</f>
        <v>1.5313834941411909E-3</v>
      </c>
      <c r="BU44" s="120">
        <f>IFERROR(BU41/'Finance Overview'!$D$6,"Agency does not track the total expense of providing the deliverable.")</f>
        <v>1.5313834941411909E-3</v>
      </c>
      <c r="BV44" s="120">
        <f>IFERROR(BV41/'Finance Overview'!$D$6,"Agency does not track the total expense of providing the deliverable.")</f>
        <v>1.5313834941411909E-3</v>
      </c>
      <c r="BW44" s="120">
        <f>IFERROR(BW41/'Finance Overview'!$D$6,"Agency does not track the total expense of providing the deliverable.")</f>
        <v>0</v>
      </c>
      <c r="BX44" s="120">
        <f>IFERROR(BX41/'Finance Overview'!$D$6,"Agency does not track the total expense of providing the deliverable.")</f>
        <v>1.5313834941411909E-3</v>
      </c>
      <c r="BY44" s="120">
        <f>IFERROR(BY41/'Finance Overview'!$D$6,"Agency does not track the total expense of providing the deliverable.")</f>
        <v>3.4355648107589397E-7</v>
      </c>
      <c r="BZ44" s="120">
        <f>IFERROR(BZ41/'Finance Overview'!$D$6,"Agency does not track the total expense of providing the deliverable.")</f>
        <v>0</v>
      </c>
      <c r="CA44" s="120">
        <f>IFERROR(CA41/'Finance Overview'!$D$6,"Agency does not track the total expense of providing the deliverable.")</f>
        <v>0</v>
      </c>
      <c r="CB44" s="120">
        <f>IFERROR(CB41/'Finance Overview'!$D$6,"Agency does not track the total expense of providing the deliverable.")</f>
        <v>0</v>
      </c>
      <c r="CC44" s="120">
        <f>IFERROR(CC41/'Finance Overview'!$D$6,"Agency does not track the total expense of providing the deliverable.")</f>
        <v>0</v>
      </c>
      <c r="CD44" s="120">
        <f>IFERROR(CD41/'Finance Overview'!$D$6,"Agency does not track the total expense of providing the deliverable.")</f>
        <v>0</v>
      </c>
      <c r="CE44" s="120">
        <f>IFERROR(CE41/'Finance Overview'!$D$6,"Agency does not track the total expense of providing the deliverable.")</f>
        <v>0</v>
      </c>
      <c r="CF44" s="120">
        <f>IFERROR(CF41/'Finance Overview'!$D$6,"Agency does not track the total expense of providing the deliverable.")</f>
        <v>0</v>
      </c>
      <c r="CG44" s="120">
        <f>IFERROR(CG41/'Finance Overview'!$D$6,"Agency does not track the total expense of providing the deliverable.")</f>
        <v>1.1013183199151103E-2</v>
      </c>
      <c r="CH44" s="120">
        <f>IFERROR(CH41/'Finance Overview'!$D$6,"Agency does not track the total expense of providing the deliverable.")</f>
        <v>0</v>
      </c>
      <c r="CI44" s="120">
        <f>IFERROR(CI41/'Finance Overview'!$D$6,"Agency does not track the total expense of providing the deliverable.")</f>
        <v>3.417969253256564E-3</v>
      </c>
      <c r="CJ44" s="120">
        <f>IFERROR(CJ41/'Finance Overview'!$D$6,"Agency does not track the total expense of providing the deliverable.")</f>
        <v>1.5313834941411909E-3</v>
      </c>
      <c r="CK44" s="120">
        <f>IFERROR(CK41/'Finance Overview'!$D$6,"Agency does not track the total expense of providing the deliverable.")</f>
        <v>1.7477272567561552E-2</v>
      </c>
      <c r="CL44" s="120">
        <f>IFERROR(CL41/'Finance Overview'!$D$6,"Agency does not track the total expense of providing the deliverable.")</f>
        <v>8.278707852842267E-3</v>
      </c>
      <c r="CM44" s="120">
        <f>IFERROR(CM41/'Finance Overview'!$D$6,"Agency does not track the total expense of providing the deliverable.")</f>
        <v>3.0661884985098238E-4</v>
      </c>
      <c r="CN44" s="120">
        <f>IFERROR(CN41/'Finance Overview'!$D$6,"Agency does not track the total expense of providing the deliverable.")</f>
        <v>4.2926640540757897E-3</v>
      </c>
      <c r="CO44" s="120">
        <f>IFERROR(CO41/'Finance Overview'!$D$6,"Agency does not track the total expense of providing the deliverable.")</f>
        <v>1.1686815473471585E-3</v>
      </c>
      <c r="CP44" s="120">
        <f>IFERROR(CP41/'Finance Overview'!$D$6,"Agency does not track the total expense of providing the deliverable.")</f>
        <v>0</v>
      </c>
      <c r="CQ44" s="120">
        <f>IFERROR(CQ41/'Finance Overview'!$D$6,"Agency does not track the total expense of providing the deliverable.")</f>
        <v>1.5680784495608332E-2</v>
      </c>
      <c r="CR44" s="120">
        <f>IFERROR(CR41/'Finance Overview'!$D$6,"Agency does not track the total expense of providing the deliverable.")</f>
        <v>1.0021023314211293E-2</v>
      </c>
      <c r="CS44" s="120">
        <f>IFERROR(CS41/'Finance Overview'!$D$6,"Agency does not track the total expense of providing the deliverable.")</f>
        <v>0</v>
      </c>
      <c r="CT44" s="120">
        <f>IFERROR(CT41/'Finance Overview'!$D$6,"Agency does not track the total expense of providing the deliverable.")</f>
        <v>0</v>
      </c>
      <c r="CU44" s="120">
        <f>IFERROR(CU41/'Finance Overview'!$D$6,"Agency does not track the total expense of providing the deliverable.")</f>
        <v>0</v>
      </c>
      <c r="CV44" s="120">
        <f>IFERROR(CV41/'Finance Overview'!$D$6,"Agency does not track the total expense of providing the deliverable.")</f>
        <v>0</v>
      </c>
      <c r="CW44" s="120">
        <f>IFERROR(CW41/'Finance Overview'!$D$6,"Agency does not track the total expense of providing the deliverable.")</f>
        <v>0</v>
      </c>
      <c r="CX44" s="120">
        <f>IFERROR(CX41/'Finance Overview'!$D$6,"Agency does not track the total expense of providing the deliverable.")</f>
        <v>1.6663309182874334E-3</v>
      </c>
      <c r="CY44" s="120">
        <f>IFERROR(CY41/'Finance Overview'!$D$6,"Agency does not track the total expense of providing the deliverable.")</f>
        <v>5.5544494077945162E-4</v>
      </c>
      <c r="CZ44" s="120">
        <f>IFERROR(CZ41/'Finance Overview'!$D$6,"Agency does not track the total expense of providing the deliverable.")</f>
        <v>1.3886084478977076E-3</v>
      </c>
      <c r="DA44" s="120">
        <f>IFERROR(DA41/'Finance Overview'!$D$6,"Agency does not track the total expense of providing the deliverable.")</f>
        <v>0</v>
      </c>
      <c r="DB44" s="167"/>
      <c r="DC44" s="120">
        <f>IFERROR(DC41/'Finance Overview'!$D$6,"Agency does not track the total expense of providing the deliverable.")</f>
        <v>1.2819732010328556E-3</v>
      </c>
      <c r="DD44" s="167"/>
      <c r="DE44" s="120">
        <f>IFERROR(DE41/'Finance Overview'!$D$6,"Agency does not track the total expense of providing the deliverable.")</f>
        <v>4.6298022754370383E-3</v>
      </c>
      <c r="DF44" s="120">
        <f>IFERROR(DF41/'Finance Overview'!$D$6,"Agency does not track the total expense of providing the deliverable.")</f>
        <v>5.3161851800665404E-4</v>
      </c>
      <c r="DG44" s="120">
        <f>IFERROR(DG41/'Finance Overview'!$D$6,"Agency does not track the total expense of providing the deliverable.")</f>
        <v>5.8134051054054708E-4</v>
      </c>
      <c r="DH44" s="120">
        <f>IFERROR(DH41/'Finance Overview'!$D$6,"Agency does not track the total expense of providing the deliverable.")</f>
        <v>5.3161695638628554E-4</v>
      </c>
      <c r="DI44" s="120">
        <f>IFERROR(DI41/'Finance Overview'!$D$6,"Agency does not track the total expense of providing the deliverable.")</f>
        <v>5.3161851800665404E-4</v>
      </c>
      <c r="DJ44" s="120">
        <f>IFERROR(DJ41/'Finance Overview'!$D$6,"Agency does not track the total expense of providing the deliverable.")</f>
        <v>5.3161851800665404E-4</v>
      </c>
      <c r="DK44" s="120">
        <f>IFERROR(DK41/'Finance Overview'!$D$6,"Agency does not track the total expense of providing the deliverable.")</f>
        <v>5.3161851800665404E-4</v>
      </c>
      <c r="DL44" s="120">
        <f>IFERROR(DL41/'Finance Overview'!$D$6,"Agency does not track the total expense of providing the deliverable.")</f>
        <v>5.3161851800665404E-4</v>
      </c>
      <c r="DM44" s="120">
        <f>IFERROR(DM41/'Finance Overview'!$D$6,"Agency does not track the total expense of providing the deliverable.")</f>
        <v>5.3161851800665404E-4</v>
      </c>
      <c r="DN44" s="120">
        <f>IFERROR(DN41/'Finance Overview'!$D$6,"Agency does not track the total expense of providing the deliverable.")</f>
        <v>2.5159656162427262E-4</v>
      </c>
      <c r="DO44" s="120">
        <f>IFERROR(DO41/'Finance Overview'!$D$6,"Agency does not track the total expense of providing the deliverable.")</f>
        <v>2.5159656162427262E-4</v>
      </c>
      <c r="DP44" s="120">
        <f>IFERROR(DP41/'Finance Overview'!$D$6,"Agency does not track the total expense of providing the deliverable.")</f>
        <v>2.5159656162427262E-4</v>
      </c>
      <c r="DQ44" s="120">
        <f>IFERROR(DQ41/'Finance Overview'!$D$6,"Agency does not track the total expense of providing the deliverable.")</f>
        <v>3.1669165259256313E-4</v>
      </c>
      <c r="DR44" s="120">
        <f>IFERROR(DR41/'Finance Overview'!$D$6,"Agency does not track the total expense of providing the deliverable.")</f>
        <v>2.5159656162427262E-4</v>
      </c>
      <c r="DS44" s="120">
        <f>IFERROR(DS41/'Finance Overview'!$D$6,"Agency does not track the total expense of providing the deliverable.")</f>
        <v>2.5159652258376335E-4</v>
      </c>
      <c r="DT44" s="120">
        <f>IFERROR(DT41/'Finance Overview'!$D$6,"Agency does not track the total expense of providing the deliverable.")</f>
        <v>3.2974398795678373E-4</v>
      </c>
      <c r="DU44" s="120">
        <f>IFERROR(DU41/'Finance Overview'!$D$6,"Agency does not track the total expense of providing the deliverable.")</f>
        <v>3.2974394891627451E-4</v>
      </c>
      <c r="DV44" s="120">
        <f>IFERROR(DV41/'Finance Overview'!$D$6,"Agency does not track the total expense of providing the deliverable.")</f>
        <v>5.3161695638628554E-4</v>
      </c>
      <c r="DW44" s="120">
        <f>IFERROR(DW41/'Finance Overview'!$D$6,"Agency does not track the total expense of providing the deliverable.")</f>
        <v>3.2974398795678373E-4</v>
      </c>
      <c r="DX44" s="120">
        <f>IFERROR(DX41/'Finance Overview'!$D$6,"Agency does not track the total expense of providing the deliverable.")</f>
        <v>0</v>
      </c>
      <c r="DY44" s="120">
        <f>IFERROR(DY41/'Finance Overview'!$D$6,"Agency does not track the total expense of providing the deliverable.")</f>
        <v>4.3719904647460299E-3</v>
      </c>
      <c r="DZ44" s="120">
        <f>IFERROR(DZ41/'Finance Overview'!$D$6,"Agency does not track the total expense of providing the deliverable.")</f>
        <v>3.7415760341245282E-3</v>
      </c>
      <c r="EA44" s="120">
        <f>IFERROR(EA41/'Finance Overview'!$D$6,"Agency does not track the total expense of providing the deliverable.")</f>
        <v>1.1224724198322664E-2</v>
      </c>
      <c r="EB44" s="120">
        <f>IFERROR(EB41/'Finance Overview'!$D$6,"Agency does not track the total expense of providing the deliverable.")</f>
        <v>7.4831481641981362E-3</v>
      </c>
      <c r="EC44" s="120">
        <f>IFERROR(EC41/'Finance Overview'!$D$6,"Agency does not track the total expense of providing the deliverable.")</f>
        <v>4.4898888985188809E-3</v>
      </c>
      <c r="ED44" s="120">
        <f>IFERROR(ED41/'Finance Overview'!$D$6,"Agency does not track the total expense of providing the deliverable.")</f>
        <v>1.1224732006424507E-3</v>
      </c>
      <c r="EE44" s="120">
        <f>IFERROR(EE41/'Finance Overview'!$D$6,"Agency does not track the total expense of providing the deliverable.")</f>
        <v>0</v>
      </c>
      <c r="EF44" s="120">
        <f>IFERROR(EF41/'Finance Overview'!$D$6,"Agency does not track the total expense of providing the deliverable.")</f>
        <v>5.4344584027278386E-3</v>
      </c>
      <c r="EG44" s="120">
        <f>IFERROR(EG41/'Finance Overview'!$D$6,"Agency does not track the total expense of providing the deliverable.")</f>
        <v>0</v>
      </c>
      <c r="EH44" s="120">
        <f>IFERROR(EH41/'Finance Overview'!$D$6,"Agency does not track the total expense of providing the deliverable.")</f>
        <v>7.4831481641981362E-3</v>
      </c>
      <c r="EI44" s="120">
        <f>IFERROR(EI41/'Finance Overview'!$D$6,"Agency does not track the total expense of providing the deliverable.")</f>
        <v>3.0812370531911322E-3</v>
      </c>
      <c r="EJ44" s="120">
        <f>IFERROR(EJ41/'Finance Overview'!$D$6,"Agency does not track the total expense of providing the deliverable.")</f>
        <v>0</v>
      </c>
      <c r="EK44" s="120">
        <f>IFERROR(EK41/'Finance Overview'!$D$6,"Agency does not track the total expense of providing the deliverable.")</f>
        <v>4.7248893396766353E-3</v>
      </c>
      <c r="EL44" s="120">
        <f>IFERROR(EL41/'Finance Overview'!$D$6,"Agency does not track the total expense of providing the deliverable.")</f>
        <v>1.246469371549307E-2</v>
      </c>
      <c r="EM44" s="120">
        <f>IFERROR(EM41/'Finance Overview'!$D$6,"Agency does not track the total expense of providing the deliverable.")</f>
        <v>8.8258488773120772E-4</v>
      </c>
      <c r="EN44" s="120">
        <f>IFERROR(EN41/'Finance Overview'!$D$6,"Agency does not track the total expense of providing the deliverable.")</f>
        <v>4.4961431880948316E-3</v>
      </c>
      <c r="EO44" s="120">
        <f>IFERROR(EO41/'Finance Overview'!$D$6,"Agency does not track the total expense of providing the deliverable.")</f>
        <v>7.4831676844527416E-4</v>
      </c>
      <c r="EP44" s="120">
        <f>IFERROR(EP41/'Finance Overview'!$D$6,"Agency does not track the total expense of providing the deliverable.")</f>
        <v>1.8733978751031647E-4</v>
      </c>
      <c r="EQ44" s="120">
        <f>IFERROR(EQ41/'Finance Overview'!$D$6,"Agency does not track the total expense of providing the deliverable.")</f>
        <v>4.773209777929776E-4</v>
      </c>
      <c r="ER44" s="120">
        <f>IFERROR(ER41/'Finance Overview'!$D$6,"Agency does not track the total expense of providing the deliverable.")</f>
        <v>2.4881609655811061E-3</v>
      </c>
      <c r="ES44" s="120">
        <f>IFERROR(ES41/'Finance Overview'!$D$6,"Agency does not track the total expense of providing the deliverable.")</f>
        <v>0</v>
      </c>
      <c r="ET44" s="120">
        <f>IFERROR(ET41/'Finance Overview'!$D$6,"Agency does not track the total expense of providing the deliverable.")</f>
        <v>2.566601156692207E-4</v>
      </c>
      <c r="EU44" s="120">
        <f>IFERROR(EU41/'Finance Overview'!$D$6,"Agency does not track the total expense of providing the deliverable.")</f>
        <v>0</v>
      </c>
      <c r="EV44" s="120">
        <f>IFERROR(EV41/'Finance Overview'!$D$6,"Agency does not track the total expense of providing the deliverable.")</f>
        <v>0</v>
      </c>
      <c r="EW44" s="120">
        <f>IFERROR(EW41/'Finance Overview'!$D$6,"Agency does not track the total expense of providing the deliverable.")</f>
        <v>0</v>
      </c>
      <c r="EX44" s="120">
        <f>IFERROR(EX41/'Finance Overview'!$D$6,"Agency does not track the total expense of providing the deliverable.")</f>
        <v>0</v>
      </c>
      <c r="EY44" s="120">
        <f>IFERROR(EY41/'Finance Overview'!$D$6,"Agency does not track the total expense of providing the deliverable.")</f>
        <v>0</v>
      </c>
      <c r="EZ44" s="120">
        <f>IFERROR(EZ41/'Finance Overview'!$D$6,"Agency does not track the total expense of providing the deliverable.")</f>
        <v>0</v>
      </c>
      <c r="FA44" s="120">
        <f>IFERROR(FA41/'Finance Overview'!$D$6,"Agency does not track the total expense of providing the deliverable.")</f>
        <v>0</v>
      </c>
      <c r="FB44" s="120">
        <f>IFERROR(FB41/'Finance Overview'!$D$6,"Agency does not track the total expense of providing the deliverable.")</f>
        <v>0</v>
      </c>
      <c r="FC44" s="120">
        <f>IFERROR(FC41/'Finance Overview'!$D$6,"Agency does not track the total expense of providing the deliverable.")</f>
        <v>0</v>
      </c>
      <c r="FD44" s="120">
        <f>IFERROR(FD41/'Finance Overview'!$D$6,"Agency does not track the total expense of providing the deliverable.")</f>
        <v>0</v>
      </c>
      <c r="FE44" s="120">
        <f>IFERROR(FE41/'Finance Overview'!$D$6,"Agency does not track the total expense of providing the deliverable.")</f>
        <v>0</v>
      </c>
      <c r="FF44" s="120">
        <f>IFERROR(FF41/'Finance Overview'!$D$6,"Agency does not track the total expense of providing the deliverable.")</f>
        <v>2.7772247038972581E-4</v>
      </c>
      <c r="FG44" s="120">
        <f>IFERROR(FG41/'Finance Overview'!$D$6,"Agency does not track the total expense of providing the deliverable.")</f>
        <v>2.3320145449321123E-3</v>
      </c>
      <c r="FH44" s="120">
        <f>IFERROR(FH41/'Finance Overview'!$D$6,"Agency does not track the total expense of providing the deliverable.")</f>
        <v>2.2449464012849014E-3</v>
      </c>
      <c r="FI44" s="120">
        <f>IFERROR(FI41/'Finance Overview'!$D$6,"Agency does not track the total expense of providing the deliverable.")</f>
        <v>9.5464585963687639E-4</v>
      </c>
      <c r="FJ44" s="120">
        <f>IFERROR(FJ41/'Finance Overview'!$D$6,"Agency does not track the total expense of providing the deliverable.")</f>
        <v>2.9132535501487054E-3</v>
      </c>
      <c r="FK44" s="120">
        <f>IFERROR(FK41/'Finance Overview'!$D$6,"Agency does not track the total expense of providing the deliverable.")</f>
        <v>1.2134707715419673E-2</v>
      </c>
      <c r="FL44" s="120">
        <f>IFERROR(FL41/'Finance Overview'!$D$6,"Agency does not track the total expense of providing the deliverable.")</f>
        <v>1.144117258950232E-3</v>
      </c>
      <c r="FM44" s="120">
        <f>IFERROR(FM41/'Finance Overview'!$D$6,"Agency does not track the total expense of providing the deliverable.")</f>
        <v>0</v>
      </c>
      <c r="FN44" s="120">
        <f>IFERROR(FN41/'Finance Overview'!$D$6,"Agency does not track the total expense of providing the deliverable.")</f>
        <v>0</v>
      </c>
      <c r="FO44" s="120">
        <f>IFERROR(FO41/'Finance Overview'!$D$6,"Agency does not track the total expense of providing the deliverable.")</f>
        <v>1.7128945336259808E-3</v>
      </c>
      <c r="FP44" s="120">
        <f>IFERROR(FP41/'Finance Overview'!$D$6,"Agency does not track the total expense of providing the deliverable.")</f>
        <v>0</v>
      </c>
      <c r="FQ44" s="120">
        <f>IFERROR(FQ41/'Finance Overview'!$D$6,"Agency does not track the total expense of providing the deliverable.")</f>
        <v>0</v>
      </c>
      <c r="FR44" s="120">
        <f>IFERROR(FR41/'Finance Overview'!$D$6,"Agency does not track the total expense of providing the deliverable.")</f>
        <v>0</v>
      </c>
      <c r="FS44" s="120">
        <f>IFERROR(FS41/'Finance Overview'!$D$6,"Agency does not track the total expense of providing the deliverable.")</f>
        <v>0</v>
      </c>
      <c r="FT44" s="120">
        <f>IFERROR(FT41/'Finance Overview'!$D$6,"Agency does not track the total expense of providing the deliverable.")</f>
        <v>0</v>
      </c>
      <c r="FU44" s="120">
        <f>IFERROR(FU41/'Finance Overview'!$D$6,"Agency does not track the total expense of providing the deliverable.")</f>
        <v>4.0703556824632373E-3</v>
      </c>
      <c r="FV44" s="120">
        <f>IFERROR(FV41/'Finance Overview'!$D$6,"Agency does not track the total expense of providing the deliverable.")</f>
        <v>0</v>
      </c>
      <c r="FW44" s="120">
        <f>IFERROR(FW41/'Finance Overview'!$D$6,"Agency does not track the total expense of providing the deliverable.")</f>
        <v>0</v>
      </c>
      <c r="FX44" s="120">
        <f>IFERROR(FX41/'Finance Overview'!$D$6,"Agency does not track the total expense of providing the deliverable.")</f>
        <v>0</v>
      </c>
      <c r="FY44" s="120">
        <f>IFERROR(FY41/'Finance Overview'!$D$6,"Agency does not track the total expense of providing the deliverable.")</f>
        <v>0</v>
      </c>
      <c r="FZ44" s="120">
        <f>IFERROR(FZ41/'Finance Overview'!$D$6,"Agency does not track the total expense of providing the deliverable.")</f>
        <v>0</v>
      </c>
      <c r="GA44" s="120">
        <f>IFERROR(GA41/'Finance Overview'!$D$6,"Agency does not track the total expense of providing the deliverable.")</f>
        <v>0</v>
      </c>
      <c r="GB44" s="120">
        <f>IFERROR(GB41/'Finance Overview'!$D$6,"Agency does not track the total expense of providing the deliverable.")</f>
        <v>0</v>
      </c>
      <c r="GC44" s="120">
        <f>IFERROR(GC41/'Finance Overview'!$D$6,"Agency does not track the total expense of providing the deliverable.")</f>
        <v>0</v>
      </c>
      <c r="GD44" s="120">
        <f>IFERROR(GD41/'Finance Overview'!$D$6,"Agency does not track the total expense of providing the deliverable.")</f>
        <v>0</v>
      </c>
      <c r="GE44" s="120">
        <f>IFERROR(GE41/'Finance Overview'!$D$6,"Agency does not track the total expense of providing the deliverable.")</f>
        <v>0</v>
      </c>
      <c r="GF44" s="120">
        <f>IFERROR(GF41/'Finance Overview'!$D$6,"Agency does not track the total expense of providing the deliverable.")</f>
        <v>0</v>
      </c>
      <c r="GG44" s="120">
        <f>IFERROR(GG41/'Finance Overview'!$D$6,"Agency does not track the total expense of providing the deliverable.")</f>
        <v>3.8855066794407211E-4</v>
      </c>
      <c r="GH44" s="120">
        <f>IFERROR(GH41/'Finance Overview'!$D$6,"Agency does not track the total expense of providing the deliverable.")</f>
        <v>4.4598198983228981E-3</v>
      </c>
      <c r="GI44" s="120">
        <f>IFERROR(GI41/'Finance Overview'!$D$6,"Agency does not track the total expense of providing the deliverable.")</f>
        <v>0</v>
      </c>
      <c r="GJ44" s="120">
        <f>IFERROR(GJ41/'Finance Overview'!$D$6,"Agency does not track the total expense of providing the deliverable.")</f>
        <v>3.062884109810021E-4</v>
      </c>
      <c r="GK44" s="120">
        <f>IFERROR(GK41/'Finance Overview'!$D$6,"Agency does not track the total expense of providing the deliverable.")</f>
        <v>0</v>
      </c>
      <c r="GL44" s="120">
        <f>IFERROR(GL41/'Finance Overview'!$D$6,"Agency does not track the total expense of providing the deliverable.")</f>
        <v>0</v>
      </c>
      <c r="GM44" s="120">
        <f>IFERROR(GM41/'Finance Overview'!$D$6,"Agency does not track the total expense of providing the deliverable.")</f>
        <v>0</v>
      </c>
      <c r="GN44" s="120">
        <f>IFERROR(GN41/'Finance Overview'!$D$6,"Agency does not track the total expense of providing the deliverable.")</f>
        <v>1.5314420549050105E-4</v>
      </c>
      <c r="GO44" s="120">
        <f>IFERROR(GO41/'Finance Overview'!$D$6,"Agency does not track the total expense of providing the deliverable.")</f>
        <v>0</v>
      </c>
      <c r="GP44" s="120">
        <f>IFERROR(GP41/'Finance Overview'!$D$6,"Agency does not track the total expense of providing the deliverable.")</f>
        <v>2.7094269555976674E-3</v>
      </c>
      <c r="GQ44" s="120">
        <f>IFERROR(GQ41/'Finance Overview'!$D$6,"Agency does not track the total expense of providing the deliverable.")</f>
        <v>0</v>
      </c>
      <c r="GR44" s="120">
        <f>IFERROR(GR41/'Finance Overview'!$D$6,"Agency does not track the total expense of providing the deliverable.")</f>
        <v>2.7094269555976674E-3</v>
      </c>
      <c r="GS44" s="120">
        <f>IFERROR(GS41/'Finance Overview'!$D$6,"Agency does not track the total expense of providing the deliverable.")</f>
        <v>0</v>
      </c>
      <c r="GT44" s="120">
        <f>IFERROR(GT41/'Finance Overview'!$D$6,"Agency does not track the total expense of providing the deliverable.")</f>
        <v>1.5314420549050105E-4</v>
      </c>
      <c r="GU44" s="120">
        <f>IFERROR(GU41/'Finance Overview'!$D$6,"Agency does not track the total expense of providing the deliverable.")</f>
        <v>1.5314420549050105E-4</v>
      </c>
      <c r="GV44" s="120">
        <f>IFERROR(GV41/'Finance Overview'!$D$6,"Agency does not track the total expense of providing the deliverable.")</f>
        <v>0</v>
      </c>
      <c r="GW44" s="120">
        <f>IFERROR(GW41/'Finance Overview'!$D$6,"Agency does not track the total expense of providing the deliverable.")</f>
        <v>0</v>
      </c>
      <c r="GX44" s="120">
        <f>IFERROR(GX41/'Finance Overview'!$D$6,"Agency does not track the total expense of providing the deliverable.")</f>
        <v>0</v>
      </c>
      <c r="GY44" s="120">
        <f>IFERROR(GY41/'Finance Overview'!$D$6,"Agency does not track the total expense of providing the deliverable.")</f>
        <v>0</v>
      </c>
      <c r="GZ44" s="120">
        <f>IFERROR(GZ41/'Finance Overview'!$D$6,"Agency does not track the total expense of providing the deliverable.")</f>
        <v>0</v>
      </c>
      <c r="HA44" s="120">
        <f>IFERROR(HA41/'Finance Overview'!$D$6,"Agency does not track the total expense of providing the deliverable.")</f>
        <v>0</v>
      </c>
      <c r="HB44" s="120">
        <f>IFERROR(HB41/'Finance Overview'!$D$6,"Agency does not track the total expense of providing the deliverable.")</f>
        <v>0</v>
      </c>
      <c r="HC44" s="120">
        <f>IFERROR(HC41/'Finance Overview'!$D$6,"Agency does not track the total expense of providing the deliverable.")</f>
        <v>3.8855058986305373E-4</v>
      </c>
    </row>
    <row r="45" spans="1:211" s="171" customFormat="1" ht="38.25" x14ac:dyDescent="0.2">
      <c r="A45" s="183" t="s">
        <v>78</v>
      </c>
      <c r="B45" s="169" t="s">
        <v>4</v>
      </c>
      <c r="C45" s="168"/>
      <c r="D45" s="177">
        <f t="shared" ref="D45:AI45" si="0">IFERROR(D39/D23,"There were no units provided, no cost, or the agency does not track the number of units provided and/or total cost.")</f>
        <v>3.5288985224421521</v>
      </c>
      <c r="E45" s="177">
        <f t="shared" si="0"/>
        <v>485.2842</v>
      </c>
      <c r="F45" s="177">
        <f t="shared" si="0"/>
        <v>22.211812820512822</v>
      </c>
      <c r="G45" s="177">
        <f t="shared" si="0"/>
        <v>5.39905641394179</v>
      </c>
      <c r="H45" s="177">
        <f t="shared" si="0"/>
        <v>6.0884055853707011</v>
      </c>
      <c r="I45" s="177">
        <f t="shared" si="0"/>
        <v>12.587873741832954</v>
      </c>
      <c r="J45" s="177">
        <f t="shared" si="0"/>
        <v>866.26</v>
      </c>
      <c r="K45" s="177">
        <f t="shared" si="0"/>
        <v>26.267428571428571</v>
      </c>
      <c r="L45" s="177">
        <f t="shared" si="0"/>
        <v>11.404662379421222</v>
      </c>
      <c r="M45" s="177">
        <f t="shared" si="0"/>
        <v>18.534222222222223</v>
      </c>
      <c r="N45" s="177">
        <f t="shared" si="0"/>
        <v>11.268469387755102</v>
      </c>
      <c r="O45" s="177">
        <f t="shared" si="0"/>
        <v>34.197275683060113</v>
      </c>
      <c r="P45" s="177">
        <f t="shared" si="0"/>
        <v>38.087770501474928</v>
      </c>
      <c r="Q45" s="177">
        <f t="shared" si="0"/>
        <v>12.299043378339558</v>
      </c>
      <c r="R45" s="177">
        <f t="shared" si="0"/>
        <v>6.9742291491154171</v>
      </c>
      <c r="S45" s="177">
        <f t="shared" si="0"/>
        <v>20.899517274017985</v>
      </c>
      <c r="T45" s="177">
        <f t="shared" si="0"/>
        <v>13.848589211618258</v>
      </c>
      <c r="U45" s="177">
        <f t="shared" si="0"/>
        <v>562.13499999999999</v>
      </c>
      <c r="V45" s="177">
        <f t="shared" si="0"/>
        <v>1124.2728571428572</v>
      </c>
      <c r="W45" s="177">
        <f t="shared" si="0"/>
        <v>22.21282051282051</v>
      </c>
      <c r="X45" s="177">
        <f t="shared" si="0"/>
        <v>155.61139664804472</v>
      </c>
      <c r="Y45" s="177">
        <f t="shared" si="0"/>
        <v>281.0675</v>
      </c>
      <c r="Z45" s="177">
        <f t="shared" si="0"/>
        <v>2248.5450000000001</v>
      </c>
      <c r="AA45" s="177" t="str">
        <f t="shared" si="0"/>
        <v>There were no units provided, no cost, or the agency does not track the number of units provided and/or total cost.</v>
      </c>
      <c r="AB45" s="177" t="str">
        <f t="shared" si="0"/>
        <v>There were no units provided, no cost, or the agency does not track the number of units provided and/or total cost.</v>
      </c>
      <c r="AC45" s="177">
        <f t="shared" si="0"/>
        <v>72.188391666666675</v>
      </c>
      <c r="AD45" s="177">
        <f t="shared" si="0"/>
        <v>0</v>
      </c>
      <c r="AE45" s="177">
        <f t="shared" si="0"/>
        <v>0</v>
      </c>
      <c r="AF45" s="177">
        <f t="shared" si="0"/>
        <v>24682.02</v>
      </c>
      <c r="AG45" s="177">
        <f t="shared" si="0"/>
        <v>4425.32</v>
      </c>
      <c r="AH45" s="177">
        <f t="shared" si="0"/>
        <v>0.28106749999999997</v>
      </c>
      <c r="AI45" s="177" t="str">
        <f t="shared" si="0"/>
        <v>There were no units provided, no cost, or the agency does not track the number of units provided and/or total cost.</v>
      </c>
      <c r="AJ45" s="177">
        <f t="shared" ref="AJ45:BO45" si="1">IFERROR(AJ39/AJ23,"There were no units provided, no cost, or the agency does not track the number of units provided and/or total cost.")</f>
        <v>168.04882352941175</v>
      </c>
      <c r="AK45" s="177">
        <f t="shared" si="1"/>
        <v>7.4062597809076687</v>
      </c>
      <c r="AL45" s="177">
        <f t="shared" si="1"/>
        <v>6.2691480996068147</v>
      </c>
      <c r="AM45" s="177">
        <f t="shared" si="1"/>
        <v>61.49677419354839</v>
      </c>
      <c r="AN45" s="177">
        <f t="shared" si="1"/>
        <v>36.788663101604278</v>
      </c>
      <c r="AO45" s="177">
        <f t="shared" si="1"/>
        <v>54.141249999999999</v>
      </c>
      <c r="AP45" s="177">
        <f t="shared" si="1"/>
        <v>1124.27</v>
      </c>
      <c r="AQ45" s="177" t="str">
        <f t="shared" si="1"/>
        <v>There were no units provided, no cost, or the agency does not track the number of units provided and/or total cost.</v>
      </c>
      <c r="AR45" s="177">
        <f t="shared" si="1"/>
        <v>183.251</v>
      </c>
      <c r="AS45" s="177">
        <f t="shared" si="1"/>
        <v>1124.27</v>
      </c>
      <c r="AT45" s="177">
        <f t="shared" si="1"/>
        <v>0</v>
      </c>
      <c r="AU45" s="177">
        <f t="shared" si="1"/>
        <v>0.56213499999999994</v>
      </c>
      <c r="AV45" s="177">
        <f t="shared" si="1"/>
        <v>492.04457142857149</v>
      </c>
      <c r="AW45" s="177">
        <f t="shared" si="1"/>
        <v>288.76777777777778</v>
      </c>
      <c r="AX45" s="177">
        <f t="shared" si="1"/>
        <v>32.726281407035174</v>
      </c>
      <c r="AY45" s="177">
        <f t="shared" si="1"/>
        <v>100.82191999999999</v>
      </c>
      <c r="AZ45" s="177" t="str">
        <f t="shared" si="1"/>
        <v>There were no units provided, no cost, or the agency does not track the number of units provided and/or total cost.</v>
      </c>
      <c r="BA45" s="177">
        <f t="shared" si="1"/>
        <v>39.680848896434632</v>
      </c>
      <c r="BB45" s="177">
        <f t="shared" si="1"/>
        <v>25.976187878787879</v>
      </c>
      <c r="BC45" s="177">
        <f t="shared" si="1"/>
        <v>30.463220689655174</v>
      </c>
      <c r="BD45" s="177">
        <f t="shared" si="1"/>
        <v>33.761783439490451</v>
      </c>
      <c r="BE45" s="177" t="str">
        <f t="shared" si="1"/>
        <v>There were no units provided, no cost, or the agency does not track the number of units provided and/or total cost.</v>
      </c>
      <c r="BF45" s="177">
        <f t="shared" si="1"/>
        <v>0</v>
      </c>
      <c r="BG45" s="177">
        <f t="shared" si="1"/>
        <v>49.079444444444441</v>
      </c>
      <c r="BH45" s="177">
        <f t="shared" si="1"/>
        <v>441.7167</v>
      </c>
      <c r="BI45" s="177">
        <f t="shared" si="1"/>
        <v>1.9405385166373639</v>
      </c>
      <c r="BJ45" s="177">
        <f t="shared" si="1"/>
        <v>2.1570387596899225</v>
      </c>
      <c r="BK45" s="177">
        <f t="shared" si="1"/>
        <v>9.5341030534351141</v>
      </c>
      <c r="BL45" s="177">
        <f t="shared" si="1"/>
        <v>11.921675</v>
      </c>
      <c r="BM45" s="177">
        <f t="shared" si="1"/>
        <v>1.45622275156321</v>
      </c>
      <c r="BN45" s="177" t="str">
        <f t="shared" si="1"/>
        <v>There were no units provided, no cost, or the agency does not track the number of units provided and/or total cost.</v>
      </c>
      <c r="BO45" s="177" t="str">
        <f t="shared" si="1"/>
        <v>There were no units provided, no cost, or the agency does not track the number of units provided and/or total cost.</v>
      </c>
      <c r="BP45" s="177" t="str">
        <f t="shared" ref="BP45:CU45" si="2">IFERROR(BP39/BP23,"There were no units provided, no cost, or the agency does not track the number of units provided and/or total cost.")</f>
        <v>There were no units provided, no cost, or the agency does not track the number of units provided and/or total cost.</v>
      </c>
      <c r="BQ45" s="177" t="str">
        <f t="shared" si="2"/>
        <v>There were no units provided, no cost, or the agency does not track the number of units provided and/or total cost.</v>
      </c>
      <c r="BR45" s="177">
        <f t="shared" si="2"/>
        <v>393.35090909090906</v>
      </c>
      <c r="BS45" s="177" t="str">
        <f t="shared" si="2"/>
        <v>There were no units provided, no cost, or the agency does not track the number of units provided and/or total cost.</v>
      </c>
      <c r="BT45" s="177" t="str">
        <f t="shared" si="2"/>
        <v>There were no units provided, no cost, or the agency does not track the number of units provided and/or total cost.</v>
      </c>
      <c r="BU45" s="177" t="str">
        <f t="shared" si="2"/>
        <v>There were no units provided, no cost, or the agency does not track the number of units provided and/or total cost.</v>
      </c>
      <c r="BV45" s="177" t="str">
        <f t="shared" si="2"/>
        <v>There were no units provided, no cost, or the agency does not track the number of units provided and/or total cost.</v>
      </c>
      <c r="BW45" s="177" t="str">
        <f t="shared" si="2"/>
        <v>There were no units provided, no cost, or the agency does not track the number of units provided and/or total cost.</v>
      </c>
      <c r="BX45" s="177" t="str">
        <f t="shared" si="2"/>
        <v>There were no units provided, no cost, or the agency does not track the number of units provided and/or total cost.</v>
      </c>
      <c r="BY45" s="177">
        <f t="shared" si="2"/>
        <v>0.97</v>
      </c>
      <c r="BZ45" s="177" t="str">
        <f t="shared" si="2"/>
        <v>There were no units provided, no cost, or the agency does not track the number of units provided and/or total cost.</v>
      </c>
      <c r="CA45" s="177" t="str">
        <f t="shared" si="2"/>
        <v>There were no units provided, no cost, or the agency does not track the number of units provided and/or total cost.</v>
      </c>
      <c r="CB45" s="177" t="str">
        <f t="shared" si="2"/>
        <v>There were no units provided, no cost, or the agency does not track the number of units provided and/or total cost.</v>
      </c>
      <c r="CC45" s="177" t="str">
        <f t="shared" si="2"/>
        <v>There were no units provided, no cost, or the agency does not track the number of units provided and/or total cost.</v>
      </c>
      <c r="CD45" s="177">
        <f t="shared" si="2"/>
        <v>1124.27</v>
      </c>
      <c r="CE45" s="177" t="str">
        <f t="shared" si="2"/>
        <v>There were no units provided, no cost, or the agency does not track the number of units provided and/or total cost.</v>
      </c>
      <c r="CF45" s="177" t="str">
        <f t="shared" si="2"/>
        <v>There were no units provided, no cost, or the agency does not track the number of units provided and/or total cost.</v>
      </c>
      <c r="CG45" s="177">
        <f t="shared" si="2"/>
        <v>1.565848829678971</v>
      </c>
      <c r="CH45" s="177" t="str">
        <f t="shared" si="2"/>
        <v>There were no units provided, no cost, or the agency does not track the number of units provided and/or total cost.</v>
      </c>
      <c r="CI45" s="177">
        <f t="shared" si="2"/>
        <v>1498.4349999999999</v>
      </c>
      <c r="CJ45" s="177">
        <f t="shared" si="2"/>
        <v>301.69935483870967</v>
      </c>
      <c r="CK45" s="177">
        <f t="shared" si="2"/>
        <v>0.72086706707401749</v>
      </c>
      <c r="CL45" s="177">
        <f t="shared" si="2"/>
        <v>0.70710740860562915</v>
      </c>
      <c r="CM45" s="177">
        <f t="shared" si="2"/>
        <v>25.122631034482758</v>
      </c>
      <c r="CN45" s="177">
        <f t="shared" si="2"/>
        <v>0.64986368796626659</v>
      </c>
      <c r="CO45" s="177">
        <f t="shared" si="2"/>
        <v>1.2451687177451369</v>
      </c>
      <c r="CP45" s="177" t="str">
        <f t="shared" si="2"/>
        <v>There were no units provided, no cost, or the agency does not track the number of units provided and/or total cost.</v>
      </c>
      <c r="CQ45" s="177">
        <f t="shared" si="2"/>
        <v>1.5109297294409871</v>
      </c>
      <c r="CR45" s="177">
        <f t="shared" si="2"/>
        <v>1.1425104082184374</v>
      </c>
      <c r="CS45" s="177" t="str">
        <f t="shared" si="2"/>
        <v>There were no units provided, no cost, or the agency does not track the number of units provided and/or total cost.</v>
      </c>
      <c r="CT45" s="177" t="str">
        <f t="shared" si="2"/>
        <v>There were no units provided, no cost, or the agency does not track the number of units provided and/or total cost.</v>
      </c>
      <c r="CU45" s="177">
        <f t="shared" si="2"/>
        <v>0</v>
      </c>
      <c r="CV45" s="177">
        <f t="shared" ref="CV45:DA45" si="3">IFERROR(CV39/CV23,"There were no units provided, no cost, or the agency does not track the number of units provided and/or total cost.")</f>
        <v>0</v>
      </c>
      <c r="CW45" s="177">
        <f t="shared" si="3"/>
        <v>0</v>
      </c>
      <c r="CX45" s="177">
        <f t="shared" si="3"/>
        <v>61.444024390243904</v>
      </c>
      <c r="CY45" s="177">
        <f t="shared" si="3"/>
        <v>20.481341463414633</v>
      </c>
      <c r="CZ45" s="177">
        <f t="shared" si="3"/>
        <v>1399.5566666666666</v>
      </c>
      <c r="DA45" s="177">
        <f t="shared" si="3"/>
        <v>0</v>
      </c>
      <c r="DC45" s="177">
        <f>IFERROR(DC39/DC23,"There were no units provided, no cost, or the agency does not track the number of units provided and/or total cost.")</f>
        <v>4751.33</v>
      </c>
      <c r="DE45" s="177">
        <f t="shared" ref="DE45:EX45" si="4">IFERROR(DE39/DE23,"There were no units provided, no cost, or the agency does not track the number of units provided and/or total cost.")</f>
        <v>13466.18</v>
      </c>
      <c r="DF45" s="177">
        <f t="shared" si="4"/>
        <v>1492.85</v>
      </c>
      <c r="DG45" s="177">
        <f t="shared" si="4"/>
        <v>1711.5709999999999</v>
      </c>
      <c r="DH45" s="177">
        <f t="shared" si="4"/>
        <v>1492.8489999999999</v>
      </c>
      <c r="DI45" s="177">
        <f t="shared" si="4"/>
        <v>1492.85</v>
      </c>
      <c r="DJ45" s="177">
        <f t="shared" si="4"/>
        <v>1492.85</v>
      </c>
      <c r="DK45" s="177">
        <f t="shared" si="4"/>
        <v>1492.85</v>
      </c>
      <c r="DL45" s="177">
        <f t="shared" si="4"/>
        <v>1492.85</v>
      </c>
      <c r="DM45" s="177">
        <f t="shared" si="4"/>
        <v>1492.85</v>
      </c>
      <c r="DN45" s="177">
        <f t="shared" si="4"/>
        <v>197.19</v>
      </c>
      <c r="DO45" s="177">
        <f t="shared" si="4"/>
        <v>197.19</v>
      </c>
      <c r="DP45" s="177">
        <f t="shared" si="4"/>
        <v>788.76</v>
      </c>
      <c r="DQ45" s="177">
        <f t="shared" si="4"/>
        <v>883.43340000000001</v>
      </c>
      <c r="DR45" s="177">
        <f t="shared" si="4"/>
        <v>788.76</v>
      </c>
      <c r="DS45" s="177">
        <f t="shared" si="4"/>
        <v>197.18955</v>
      </c>
      <c r="DT45" s="177">
        <f t="shared" si="4"/>
        <v>922.83199999999999</v>
      </c>
      <c r="DU45" s="177">
        <f t="shared" si="4"/>
        <v>922.81</v>
      </c>
      <c r="DV45" s="177">
        <f t="shared" si="4"/>
        <v>1492.8489999999999</v>
      </c>
      <c r="DW45" s="177">
        <f t="shared" si="4"/>
        <v>922.81320000000005</v>
      </c>
      <c r="DX45" s="177" t="str">
        <f t="shared" si="4"/>
        <v>There were no units provided, no cost, or the agency does not track the number of units provided and/or total cost.</v>
      </c>
      <c r="DY45" s="177">
        <f t="shared" si="4"/>
        <v>73.222499999999997</v>
      </c>
      <c r="DZ45" s="177">
        <f t="shared" si="4"/>
        <v>3.8820855106888361</v>
      </c>
      <c r="EA45" s="177">
        <f t="shared" si="4"/>
        <v>2.982146984053617</v>
      </c>
      <c r="EB45" s="177">
        <f t="shared" si="4"/>
        <v>2.4996367862850501</v>
      </c>
      <c r="EC45" s="177">
        <f t="shared" si="4"/>
        <v>5.24204914004914</v>
      </c>
      <c r="ED45" s="177">
        <f t="shared" si="4"/>
        <v>26.647173913043478</v>
      </c>
      <c r="EE45" s="177">
        <f t="shared" si="4"/>
        <v>419.86500000000001</v>
      </c>
      <c r="EF45" s="177">
        <f t="shared" si="4"/>
        <v>1820.08</v>
      </c>
      <c r="EG45" s="177">
        <f t="shared" si="4"/>
        <v>3745.91</v>
      </c>
      <c r="EH45" s="177">
        <f t="shared" si="4"/>
        <v>1.6189767211490838</v>
      </c>
      <c r="EI45" s="177">
        <f t="shared" si="4"/>
        <v>16.384724061810154</v>
      </c>
      <c r="EJ45" s="177" t="str">
        <f t="shared" si="4"/>
        <v>There were no units provided, no cost, or the agency does not track the number of units provided and/or total cost.</v>
      </c>
      <c r="EK45" s="177">
        <f t="shared" si="4"/>
        <v>11.598458864426419</v>
      </c>
      <c r="EL45" s="177">
        <f t="shared" si="4"/>
        <v>35.147076923076924</v>
      </c>
      <c r="EM45" s="177">
        <f t="shared" si="4"/>
        <v>35.366428571428571</v>
      </c>
      <c r="EN45" s="177">
        <f t="shared" si="4"/>
        <v>23.859221411192213</v>
      </c>
      <c r="EO45" s="177">
        <f t="shared" si="4"/>
        <v>8.9309289617486325</v>
      </c>
      <c r="EP45" s="177">
        <f t="shared" si="4"/>
        <v>29.185714285714287</v>
      </c>
      <c r="EQ45" s="177">
        <f t="shared" si="4"/>
        <v>137.94</v>
      </c>
      <c r="ER45" s="177">
        <f t="shared" si="4"/>
        <v>6672.77</v>
      </c>
      <c r="ES45" s="177">
        <f t="shared" si="4"/>
        <v>1124.2729999999999</v>
      </c>
      <c r="ET45" s="177">
        <f t="shared" si="4"/>
        <v>715.52</v>
      </c>
      <c r="EU45" s="177" t="str">
        <f t="shared" si="4"/>
        <v>There were no units provided, no cost, or the agency does not track the number of units provided and/or total cost.</v>
      </c>
      <c r="EV45" s="177" t="str">
        <f t="shared" si="4"/>
        <v>There were no units provided, no cost, or the agency does not track the number of units provided and/or total cost.</v>
      </c>
      <c r="EW45" s="177" t="str">
        <f t="shared" si="4"/>
        <v>There were no units provided, no cost, or the agency does not track the number of units provided and/or total cost.</v>
      </c>
      <c r="EX45" s="177" t="str">
        <f t="shared" si="4"/>
        <v>There were no units provided, no cost, or the agency does not track the number of units provided and/or total cost.</v>
      </c>
      <c r="EY45" s="177">
        <v>0</v>
      </c>
      <c r="EZ45" s="177">
        <v>0</v>
      </c>
      <c r="FA45" s="177">
        <v>0</v>
      </c>
      <c r="FB45" s="177">
        <v>0</v>
      </c>
      <c r="FC45" s="177">
        <v>0</v>
      </c>
      <c r="FD45" s="177" t="str">
        <f>IFERROR(FD39/FD23,"There were no units provided, no cost, or the agency does not track the number of units provided and/or total cost.")</f>
        <v>There were no units provided, no cost, or the agency does not track the number of units provided and/or total cost.</v>
      </c>
      <c r="FE45" s="177">
        <v>0</v>
      </c>
      <c r="FF45" s="177">
        <v>20.48</v>
      </c>
      <c r="FG45" s="177">
        <f t="shared" ref="FG45:GL45" si="5">IFERROR(FG39/FG23,"There were no units provided, no cost, or the agency does not track the number of units provided and/or total cost.")</f>
        <v>103.04545454545455</v>
      </c>
      <c r="FH45" s="177">
        <f t="shared" si="5"/>
        <v>31.229745222929935</v>
      </c>
      <c r="FI45" s="177">
        <f t="shared" si="5"/>
        <v>46.958297872340424</v>
      </c>
      <c r="FJ45" s="177">
        <f t="shared" si="5"/>
        <v>36.658171428571428</v>
      </c>
      <c r="FK45" s="177">
        <f t="shared" si="5"/>
        <v>18.765627836611195</v>
      </c>
      <c r="FL45" s="177">
        <f t="shared" si="5"/>
        <v>15.411907216494845</v>
      </c>
      <c r="FM45" s="177" t="str">
        <f t="shared" si="5"/>
        <v>There were no units provided, no cost, or the agency does not track the number of units provided and/or total cost.</v>
      </c>
      <c r="FN45" s="177" t="str">
        <f t="shared" si="5"/>
        <v>There were no units provided, no cost, or the agency does not track the number of units provided and/or total cost.</v>
      </c>
      <c r="FO45" s="177" t="str">
        <f t="shared" si="5"/>
        <v>There were no units provided, no cost, or the agency does not track the number of units provided and/or total cost.</v>
      </c>
      <c r="FP45" s="177">
        <f t="shared" si="5"/>
        <v>5046.01</v>
      </c>
      <c r="FQ45" s="177">
        <f t="shared" si="5"/>
        <v>5046.01</v>
      </c>
      <c r="FR45" s="177">
        <f t="shared" si="5"/>
        <v>5046.01</v>
      </c>
      <c r="FS45" s="177" t="str">
        <f t="shared" si="5"/>
        <v>There were no units provided, no cost, or the agency does not track the number of units provided and/or total cost.</v>
      </c>
      <c r="FT45" s="177" t="str">
        <f t="shared" si="5"/>
        <v>There were no units provided, no cost, or the agency does not track the number of units provided and/or total cost.</v>
      </c>
      <c r="FU45" s="177">
        <f t="shared" si="5"/>
        <v>11.753370786516854</v>
      </c>
      <c r="FV45" s="177" t="str">
        <f t="shared" si="5"/>
        <v>There were no units provided, no cost, or the agency does not track the number of units provided and/or total cost.</v>
      </c>
      <c r="FW45" s="177">
        <f t="shared" si="5"/>
        <v>117.67749999999999</v>
      </c>
      <c r="FX45" s="177" t="str">
        <f t="shared" si="5"/>
        <v>There were no units provided, no cost, or the agency does not track the number of units provided and/or total cost.</v>
      </c>
      <c r="FY45" s="177" t="str">
        <f t="shared" si="5"/>
        <v>There were no units provided, no cost, or the agency does not track the number of units provided and/or total cost.</v>
      </c>
      <c r="FZ45" s="177" t="str">
        <f t="shared" si="5"/>
        <v>There were no units provided, no cost, or the agency does not track the number of units provided and/or total cost.</v>
      </c>
      <c r="GA45" s="177">
        <f t="shared" si="5"/>
        <v>1124.27</v>
      </c>
      <c r="GB45" s="177">
        <f t="shared" si="5"/>
        <v>1124.27</v>
      </c>
      <c r="GC45" s="177">
        <f t="shared" si="5"/>
        <v>1124.27</v>
      </c>
      <c r="GD45" s="177" t="str">
        <f t="shared" si="5"/>
        <v>There were no units provided, no cost, or the agency does not track the number of units provided and/or total cost.</v>
      </c>
      <c r="GE45" s="177" t="str">
        <f t="shared" si="5"/>
        <v>There were no units provided, no cost, or the agency does not track the number of units provided and/or total cost.</v>
      </c>
      <c r="GF45" s="177" t="str">
        <f t="shared" si="5"/>
        <v>There were no units provided, no cost, or the agency does not track the number of units provided and/or total cost.</v>
      </c>
      <c r="GG45" s="177" t="str">
        <f t="shared" si="5"/>
        <v>There were no units provided, no cost, or the agency does not track the number of units provided and/or total cost.</v>
      </c>
      <c r="GH45" s="177">
        <f t="shared" si="5"/>
        <v>31.380666666666666</v>
      </c>
      <c r="GI45" s="177">
        <f t="shared" si="5"/>
        <v>235.35499999999999</v>
      </c>
      <c r="GJ45" s="177">
        <f t="shared" si="5"/>
        <v>36.208461538461535</v>
      </c>
      <c r="GK45" s="177" t="str">
        <f t="shared" si="5"/>
        <v>There were no units provided, no cost, or the agency does not track the number of units provided and/or total cost.</v>
      </c>
      <c r="GL45" s="177" t="str">
        <f t="shared" si="5"/>
        <v>There were no units provided, no cost, or the agency does not track the number of units provided and/or total cost.</v>
      </c>
      <c r="GM45" s="177" t="str">
        <f t="shared" ref="GM45:HC45" si="6">IFERROR(GM39/GM23,"There were no units provided, no cost, or the agency does not track the number of units provided and/or total cost.")</f>
        <v>There were no units provided, no cost, or the agency does not track the number of units provided and/or total cost.</v>
      </c>
      <c r="GN45" s="177">
        <f t="shared" si="6"/>
        <v>117.67749999999999</v>
      </c>
      <c r="GO45" s="177">
        <f t="shared" si="6"/>
        <v>0</v>
      </c>
      <c r="GP45" s="177">
        <f t="shared" si="6"/>
        <v>111.01924528301888</v>
      </c>
      <c r="GQ45" s="177" t="str">
        <f t="shared" si="6"/>
        <v>There were no units provided, no cost, or the agency does not track the number of units provided and/or total cost.</v>
      </c>
      <c r="GR45" s="177">
        <f t="shared" si="6"/>
        <v>41.436760563380282</v>
      </c>
      <c r="GS45" s="177" t="str">
        <f t="shared" si="6"/>
        <v>There were no units provided, no cost, or the agency does not track the number of units provided and/or total cost.</v>
      </c>
      <c r="GT45" s="177">
        <f t="shared" si="6"/>
        <v>18.104230769230767</v>
      </c>
      <c r="GU45" s="177">
        <f t="shared" si="6"/>
        <v>58.838749999999997</v>
      </c>
      <c r="GV45" s="177" t="str">
        <f t="shared" si="6"/>
        <v>There were no units provided, no cost, or the agency does not track the number of units provided and/or total cost.</v>
      </c>
      <c r="GW45" s="177" t="str">
        <f t="shared" si="6"/>
        <v>There were no units provided, no cost, or the agency does not track the number of units provided and/or total cost.</v>
      </c>
      <c r="GX45" s="177" t="str">
        <f t="shared" si="6"/>
        <v>There were no units provided, no cost, or the agency does not track the number of units provided and/or total cost.</v>
      </c>
      <c r="GY45" s="177" t="str">
        <f t="shared" si="6"/>
        <v>There were no units provided, no cost, or the agency does not track the number of units provided and/or total cost.</v>
      </c>
      <c r="GZ45" s="177" t="str">
        <f t="shared" si="6"/>
        <v>There were no units provided, no cost, or the agency does not track the number of units provided and/or total cost.</v>
      </c>
      <c r="HA45" s="177" t="str">
        <f t="shared" si="6"/>
        <v>There were no units provided, no cost, or the agency does not track the number of units provided and/or total cost.</v>
      </c>
      <c r="HB45" s="177" t="str">
        <f t="shared" si="6"/>
        <v>There were no units provided, no cost, or the agency does not track the number of units provided and/or total cost.</v>
      </c>
      <c r="HC45" s="177">
        <f t="shared" si="6"/>
        <v>224.85455999999999</v>
      </c>
    </row>
    <row r="46" spans="1:211" s="9" customFormat="1" ht="38.25" x14ac:dyDescent="0.2">
      <c r="A46" s="182"/>
      <c r="B46" s="91" t="s">
        <v>3</v>
      </c>
      <c r="C46" s="15"/>
      <c r="D46" s="111">
        <f t="shared" ref="D46:AI46" si="7">IFERROR(D40/D24,"There were no units provided, no cost, or the agency does not track the number of units provided and/or total cost.")</f>
        <v>3.9049159021406727</v>
      </c>
      <c r="E46" s="111">
        <f t="shared" si="7"/>
        <v>441.26659999999998</v>
      </c>
      <c r="F46" s="111">
        <f t="shared" si="7"/>
        <v>20.687679487179487</v>
      </c>
      <c r="G46" s="111">
        <f t="shared" si="7"/>
        <v>7.1468608790410455</v>
      </c>
      <c r="H46" s="111">
        <f t="shared" si="7"/>
        <v>5.6511235611070285</v>
      </c>
      <c r="I46" s="111">
        <f t="shared" si="7"/>
        <v>9.7241199576975372</v>
      </c>
      <c r="J46" s="111">
        <f t="shared" si="7"/>
        <v>806.82</v>
      </c>
      <c r="K46" s="111">
        <f t="shared" si="7"/>
        <v>30.523142857142854</v>
      </c>
      <c r="L46" s="111">
        <f t="shared" si="7"/>
        <v>5.8286115569823433</v>
      </c>
      <c r="M46" s="111">
        <f t="shared" si="7"/>
        <v>9.701674208144798</v>
      </c>
      <c r="N46" s="111">
        <f t="shared" si="7"/>
        <v>11.080678571428573</v>
      </c>
      <c r="O46" s="111">
        <f t="shared" si="7"/>
        <v>26.475498603351951</v>
      </c>
      <c r="P46" s="111">
        <f t="shared" si="7"/>
        <v>34.331090000000003</v>
      </c>
      <c r="Q46" s="111">
        <f t="shared" si="7"/>
        <v>17.874620400558918</v>
      </c>
      <c r="R46" s="111">
        <f t="shared" si="7"/>
        <v>7.5299271181293648</v>
      </c>
      <c r="S46" s="111">
        <f t="shared" si="7"/>
        <v>20.333297269448739</v>
      </c>
      <c r="T46" s="111">
        <f t="shared" si="7"/>
        <v>15.37059866962306</v>
      </c>
      <c r="U46" s="111">
        <f t="shared" si="7"/>
        <v>701.97666666666657</v>
      </c>
      <c r="V46" s="111">
        <f t="shared" si="7"/>
        <v>1052.962</v>
      </c>
      <c r="W46" s="111">
        <f t="shared" si="7"/>
        <v>115.82000000000001</v>
      </c>
      <c r="X46" s="111">
        <f t="shared" si="7"/>
        <v>230.46294416243654</v>
      </c>
      <c r="Y46" s="111">
        <f t="shared" si="7"/>
        <v>110.83842105263157</v>
      </c>
      <c r="Z46" s="111">
        <f t="shared" si="7"/>
        <v>2105.924</v>
      </c>
      <c r="AA46" s="111" t="str">
        <f t="shared" si="7"/>
        <v>There were no units provided, no cost, or the agency does not track the number of units provided and/or total cost.</v>
      </c>
      <c r="AB46" s="111" t="str">
        <f t="shared" si="7"/>
        <v>There were no units provided, no cost, or the agency does not track the number of units provided and/or total cost.</v>
      </c>
      <c r="AC46" s="111">
        <f t="shared" si="7"/>
        <v>67.234958333333324</v>
      </c>
      <c r="AD46" s="111">
        <f t="shared" si="7"/>
        <v>0</v>
      </c>
      <c r="AE46" s="111">
        <f t="shared" si="7"/>
        <v>0</v>
      </c>
      <c r="AF46" s="111">
        <f t="shared" si="7"/>
        <v>20854.240000000002</v>
      </c>
      <c r="AG46" s="111">
        <f t="shared" si="7"/>
        <v>5302.96</v>
      </c>
      <c r="AH46" s="111" t="str">
        <f t="shared" si="7"/>
        <v>There were no units provided, no cost, or the agency does not track the number of units provided and/or total cost.</v>
      </c>
      <c r="AI46" s="111" t="str">
        <f t="shared" si="7"/>
        <v>There were no units provided, no cost, or the agency does not track the number of units provided and/or total cost.</v>
      </c>
      <c r="AJ46" s="111">
        <f t="shared" ref="AJ46:BO46" si="8">IFERROR(AJ40/AJ24,"There were no units provided, no cost, or the agency does not track the number of units provided and/or total cost.")</f>
        <v>267.78846153846155</v>
      </c>
      <c r="AK46" s="111">
        <f t="shared" si="8"/>
        <v>5.9567889908256877</v>
      </c>
      <c r="AL46" s="111">
        <f t="shared" si="8"/>
        <v>8.9594943820224717</v>
      </c>
      <c r="AM46" s="111">
        <f t="shared" si="8"/>
        <v>46.803157894736842</v>
      </c>
      <c r="AN46" s="111">
        <f t="shared" si="8"/>
        <v>20.145298013245032</v>
      </c>
      <c r="AO46" s="111">
        <f t="shared" si="8"/>
        <v>67.234999999999999</v>
      </c>
      <c r="AP46" s="111">
        <f t="shared" si="8"/>
        <v>1052.96</v>
      </c>
      <c r="AQ46" s="111" t="str">
        <f t="shared" si="8"/>
        <v>There were no units provided, no cost, or the agency does not track the number of units provided and/or total cost.</v>
      </c>
      <c r="AR46" s="111">
        <f t="shared" si="8"/>
        <v>162.14733333333334</v>
      </c>
      <c r="AS46" s="111" t="str">
        <f t="shared" si="8"/>
        <v>There were no units provided, no cost, or the agency does not track the number of units provided and/or total cost.</v>
      </c>
      <c r="AT46" s="111">
        <f t="shared" si="8"/>
        <v>0</v>
      </c>
      <c r="AU46" s="111" t="str">
        <f t="shared" si="8"/>
        <v>There were no units provided, no cost, or the agency does not track the number of units provided and/or total cost.</v>
      </c>
      <c r="AV46" s="111">
        <f t="shared" si="8"/>
        <v>498.91423076923081</v>
      </c>
      <c r="AW46" s="111">
        <f t="shared" si="8"/>
        <v>810.73500000000001</v>
      </c>
      <c r="AX46" s="111">
        <f t="shared" si="8"/>
        <v>34.69467032967033</v>
      </c>
      <c r="AY46" s="111">
        <f t="shared" si="8"/>
        <v>810.73569999999995</v>
      </c>
      <c r="AZ46" s="111" t="str">
        <f t="shared" si="8"/>
        <v>There were no units provided, no cost, or the agency does not track the number of units provided and/or total cost.</v>
      </c>
      <c r="BA46" s="111">
        <f t="shared" si="8"/>
        <v>35.913349514563109</v>
      </c>
      <c r="BB46" s="111">
        <f t="shared" si="8"/>
        <v>27.410310810810813</v>
      </c>
      <c r="BC46" s="111">
        <f t="shared" si="8"/>
        <v>36.721347826086955</v>
      </c>
      <c r="BD46" s="111">
        <f t="shared" si="8"/>
        <v>35.813038869257952</v>
      </c>
      <c r="BE46" s="111" t="str">
        <f t="shared" si="8"/>
        <v>There were no units provided, no cost, or the agency does not track the number of units provided and/or total cost.</v>
      </c>
      <c r="BF46" s="111">
        <f t="shared" si="8"/>
        <v>0</v>
      </c>
      <c r="BG46" s="111">
        <f t="shared" si="8"/>
        <v>38.390454545454546</v>
      </c>
      <c r="BH46" s="111">
        <f t="shared" si="8"/>
        <v>168.91820000000001</v>
      </c>
      <c r="BI46" s="111">
        <f t="shared" si="8"/>
        <v>2.4993718873113804</v>
      </c>
      <c r="BJ46" s="111">
        <f t="shared" si="8"/>
        <v>2.5931871403056159</v>
      </c>
      <c r="BK46" s="111">
        <f t="shared" si="8"/>
        <v>10.84092672413793</v>
      </c>
      <c r="BL46" s="111">
        <f t="shared" si="8"/>
        <v>8.7411647254575708</v>
      </c>
      <c r="BM46" s="111">
        <f t="shared" si="8"/>
        <v>1.7502341310205756</v>
      </c>
      <c r="BN46" s="111">
        <f t="shared" si="8"/>
        <v>591.03</v>
      </c>
      <c r="BO46" s="111" t="str">
        <f t="shared" si="8"/>
        <v>There were no units provided, no cost, or the agency does not track the number of units provided and/or total cost.</v>
      </c>
      <c r="BP46" s="111" t="str">
        <f t="shared" ref="BP46:CU46" si="9">IFERROR(BP40/BP24,"There were no units provided, no cost, or the agency does not track the number of units provided and/or total cost.")</f>
        <v>There were no units provided, no cost, or the agency does not track the number of units provided and/or total cost.</v>
      </c>
      <c r="BQ46" s="111">
        <f t="shared" si="9"/>
        <v>4137.21</v>
      </c>
      <c r="BR46" s="111">
        <f t="shared" si="9"/>
        <v>258.8125</v>
      </c>
      <c r="BS46" s="111" t="str">
        <f t="shared" si="9"/>
        <v>There were no units provided, no cost, or the agency does not track the number of units provided and/or total cost.</v>
      </c>
      <c r="BT46" s="111" t="str">
        <f t="shared" si="9"/>
        <v>There were no units provided, no cost, or the agency does not track the number of units provided and/or total cost.</v>
      </c>
      <c r="BU46" s="111" t="str">
        <f t="shared" si="9"/>
        <v>There were no units provided, no cost, or the agency does not track the number of units provided and/or total cost.</v>
      </c>
      <c r="BV46" s="111" t="str">
        <f t="shared" si="9"/>
        <v>There were no units provided, no cost, or the agency does not track the number of units provided and/or total cost.</v>
      </c>
      <c r="BW46" s="111" t="str">
        <f t="shared" si="9"/>
        <v>There were no units provided, no cost, or the agency does not track the number of units provided and/or total cost.</v>
      </c>
      <c r="BX46" s="111" t="str">
        <f t="shared" si="9"/>
        <v>There were no units provided, no cost, or the agency does not track the number of units provided and/or total cost.</v>
      </c>
      <c r="BY46" s="111">
        <f t="shared" si="9"/>
        <v>0.77500000000000002</v>
      </c>
      <c r="BZ46" s="111" t="str">
        <f t="shared" si="9"/>
        <v>There were no units provided, no cost, or the agency does not track the number of units provided and/or total cost.</v>
      </c>
      <c r="CA46" s="111" t="str">
        <f t="shared" si="9"/>
        <v>There were no units provided, no cost, or the agency does not track the number of units provided and/or total cost.</v>
      </c>
      <c r="CB46" s="111" t="str">
        <f t="shared" si="9"/>
        <v>There were no units provided, no cost, or the agency does not track the number of units provided and/or total cost.</v>
      </c>
      <c r="CC46" s="111" t="str">
        <f t="shared" si="9"/>
        <v>There were no units provided, no cost, or the agency does not track the number of units provided and/or total cost.</v>
      </c>
      <c r="CD46" s="111" t="str">
        <f t="shared" si="9"/>
        <v>There were no units provided, no cost, or the agency does not track the number of units provided and/or total cost.</v>
      </c>
      <c r="CE46" s="111" t="str">
        <f t="shared" si="9"/>
        <v>There were no units provided, no cost, or the agency does not track the number of units provided and/or total cost.</v>
      </c>
      <c r="CF46" s="111" t="str">
        <f t="shared" si="9"/>
        <v>There were no units provided, no cost, or the agency does not track the number of units provided and/or total cost.</v>
      </c>
      <c r="CG46" s="111">
        <f t="shared" si="9"/>
        <v>1.9679570729537366</v>
      </c>
      <c r="CH46" s="111" t="str">
        <f t="shared" si="9"/>
        <v>There were no units provided, no cost, or the agency does not track the number of units provided and/or total cost.</v>
      </c>
      <c r="CI46" s="111" t="str">
        <f t="shared" si="9"/>
        <v>There were no units provided, no cost, or the agency does not track the number of units provided and/or total cost.</v>
      </c>
      <c r="CJ46" s="111">
        <f t="shared" si="9"/>
        <v>1776.2459999999999</v>
      </c>
      <c r="CK46" s="111">
        <f t="shared" si="9"/>
        <v>0.31474073120967594</v>
      </c>
      <c r="CL46" s="111">
        <f t="shared" si="9"/>
        <v>0.33882325738777352</v>
      </c>
      <c r="CM46" s="111">
        <f t="shared" si="9"/>
        <v>16.688927777777778</v>
      </c>
      <c r="CN46" s="111">
        <f t="shared" si="9"/>
        <v>0.31384786627019207</v>
      </c>
      <c r="CO46" s="111">
        <f t="shared" si="9"/>
        <v>1.0059066937119676</v>
      </c>
      <c r="CP46" s="111" t="str">
        <f t="shared" si="9"/>
        <v>There were no units provided, no cost, or the agency does not track the number of units provided and/or total cost.</v>
      </c>
      <c r="CQ46" s="111">
        <f t="shared" si="9"/>
        <v>1.8842321952726711</v>
      </c>
      <c r="CR46" s="111">
        <f t="shared" si="9"/>
        <v>1.6478079448982861</v>
      </c>
      <c r="CS46" s="111" t="str">
        <f t="shared" si="9"/>
        <v>There were no units provided, no cost, or the agency does not track the number of units provided and/or total cost.</v>
      </c>
      <c r="CT46" s="111" t="str">
        <f t="shared" si="9"/>
        <v>There were no units provided, no cost, or the agency does not track the number of units provided and/or total cost.</v>
      </c>
      <c r="CU46" s="111">
        <f t="shared" si="9"/>
        <v>0</v>
      </c>
      <c r="CV46" s="118">
        <f t="shared" ref="CV46:DA46" si="10">IFERROR(CV40/CV24,"There were no units provided, no cost, or the agency does not track the number of units provided and/or total cost.")</f>
        <v>0</v>
      </c>
      <c r="CW46" s="118">
        <f t="shared" si="10"/>
        <v>0</v>
      </c>
      <c r="CX46" s="111">
        <f t="shared" si="10"/>
        <v>65.765138888888885</v>
      </c>
      <c r="CY46" s="111">
        <f t="shared" si="10"/>
        <v>21.921666666666667</v>
      </c>
      <c r="CZ46" s="111">
        <f t="shared" si="10"/>
        <v>1315.3033333333333</v>
      </c>
      <c r="DA46" s="111">
        <f t="shared" si="10"/>
        <v>0</v>
      </c>
      <c r="DC46" s="111">
        <f>IFERROR(DC40/DC24,"There were no units provided, no cost, or the agency does not track the number of units provided and/or total cost.")</f>
        <v>4404.79</v>
      </c>
      <c r="DE46" s="111">
        <f t="shared" ref="DE46:EX46" si="11">IFERROR(DE40/DE24,"There were no units provided, no cost, or the agency does not track the number of units provided and/or total cost.")</f>
        <v>12634.74</v>
      </c>
      <c r="DF46" s="111">
        <f t="shared" si="11"/>
        <v>1417.11</v>
      </c>
      <c r="DG46" s="111">
        <f t="shared" si="11"/>
        <v>1611.443</v>
      </c>
      <c r="DH46" s="111">
        <f t="shared" si="11"/>
        <v>1417.1089999999999</v>
      </c>
      <c r="DI46" s="111">
        <f t="shared" si="11"/>
        <v>1417.11</v>
      </c>
      <c r="DJ46" s="111">
        <f t="shared" si="11"/>
        <v>1417.11</v>
      </c>
      <c r="DK46" s="111">
        <f t="shared" si="11"/>
        <v>1417.11</v>
      </c>
      <c r="DL46" s="111">
        <f t="shared" si="11"/>
        <v>1417.11</v>
      </c>
      <c r="DM46" s="111">
        <f t="shared" si="11"/>
        <v>1417.11</v>
      </c>
      <c r="DN46" s="111">
        <f t="shared" si="11"/>
        <v>182.60499999999999</v>
      </c>
      <c r="DO46" s="111">
        <f t="shared" si="11"/>
        <v>182.60499999999999</v>
      </c>
      <c r="DP46" s="111">
        <f t="shared" si="11"/>
        <v>730.42</v>
      </c>
      <c r="DQ46" s="111">
        <f t="shared" si="11"/>
        <v>844.59100000000001</v>
      </c>
      <c r="DR46" s="111">
        <f t="shared" si="11"/>
        <v>730.42</v>
      </c>
      <c r="DS46" s="111">
        <f t="shared" si="11"/>
        <v>182.60480000000001</v>
      </c>
      <c r="DT46" s="111">
        <f t="shared" si="11"/>
        <v>881.02359999999999</v>
      </c>
      <c r="DU46" s="111">
        <f t="shared" si="11"/>
        <v>881.02</v>
      </c>
      <c r="DV46" s="111">
        <f t="shared" si="11"/>
        <v>1417.1089999999999</v>
      </c>
      <c r="DW46" s="111">
        <f t="shared" si="11"/>
        <v>881.02359999999999</v>
      </c>
      <c r="DX46" s="111">
        <f t="shared" si="11"/>
        <v>526.48</v>
      </c>
      <c r="DY46" s="111">
        <f t="shared" si="11"/>
        <v>47.698934426229513</v>
      </c>
      <c r="DZ46" s="111">
        <f t="shared" si="11"/>
        <v>27.641111111111112</v>
      </c>
      <c r="EA46" s="111">
        <f t="shared" si="11"/>
        <v>3.8328700870793129</v>
      </c>
      <c r="EB46" s="111">
        <f t="shared" si="11"/>
        <v>3.0861967026719728</v>
      </c>
      <c r="EC46" s="111">
        <f t="shared" si="11"/>
        <v>9.5603579098067293</v>
      </c>
      <c r="ED46" s="111">
        <f t="shared" si="11"/>
        <v>241.11538461538461</v>
      </c>
      <c r="EE46" s="111">
        <f t="shared" si="11"/>
        <v>394.59</v>
      </c>
      <c r="EF46" s="111">
        <f t="shared" si="11"/>
        <v>2376.9650000000001</v>
      </c>
      <c r="EG46" s="111" t="str">
        <f t="shared" si="11"/>
        <v>There were no units provided, no cost, or the agency does not track the number of units provided and/or total cost.</v>
      </c>
      <c r="EH46" s="111">
        <f t="shared" si="11"/>
        <v>1.9741776098252242</v>
      </c>
      <c r="EI46" s="111">
        <f t="shared" si="11"/>
        <v>27.853973941368078</v>
      </c>
      <c r="EJ46" s="111">
        <f t="shared" si="11"/>
        <v>62.583695652173908</v>
      </c>
      <c r="EK46" s="111">
        <f t="shared" si="11"/>
        <v>12.874407766990291</v>
      </c>
      <c r="EL46" s="111">
        <f t="shared" si="11"/>
        <v>28.581484823625924</v>
      </c>
      <c r="EM46" s="111">
        <f t="shared" si="11"/>
        <v>28.314712643678163</v>
      </c>
      <c r="EN46" s="111">
        <f t="shared" si="11"/>
        <v>15.634943109987358</v>
      </c>
      <c r="EO46" s="111">
        <f t="shared" si="11"/>
        <v>21.107777777777777</v>
      </c>
      <c r="EP46" s="111">
        <f t="shared" si="11"/>
        <v>39.638461538461534</v>
      </c>
      <c r="EQ46" s="111">
        <f t="shared" si="11"/>
        <v>329.63749999999999</v>
      </c>
      <c r="ER46" s="111">
        <f t="shared" si="11"/>
        <v>7205.2</v>
      </c>
      <c r="ES46" s="111" t="str">
        <f t="shared" si="11"/>
        <v>There were no units provided, no cost, or the agency does not track the number of units provided and/or total cost.</v>
      </c>
      <c r="ET46" s="111">
        <f t="shared" si="11"/>
        <v>683.51</v>
      </c>
      <c r="EU46" s="111">
        <f t="shared" si="11"/>
        <v>823.37</v>
      </c>
      <c r="EV46" s="111" t="str">
        <f t="shared" si="11"/>
        <v>There were no units provided, no cost, or the agency does not track the number of units provided and/or total cost.</v>
      </c>
      <c r="EW46" s="111">
        <f t="shared" si="11"/>
        <v>21.921666666666667</v>
      </c>
      <c r="EX46" s="111">
        <f t="shared" si="11"/>
        <v>112.74</v>
      </c>
      <c r="EY46" s="111">
        <f>IFERROR(EY40/EY24,"There were no units provided, no cost, or the agency does not track the number of units provided and/or total cost.")</f>
        <v>789.18</v>
      </c>
      <c r="EZ46" s="111">
        <f>IFERROR(EZ40/EZ24,"There were no units provided, no cost, or the agency does not track the number of units provided and/or total cost.")</f>
        <v>10.249090909090908</v>
      </c>
      <c r="FA46" s="111">
        <f>IFERROR(FA40/FA24,"There were no units provided, no cost, or the agency does not track the number of units provided and/or total cost.")</f>
        <v>789.18</v>
      </c>
      <c r="FB46" s="118">
        <f>IFERROR(FB40/FB24,"There were no units provided, no cost, or the agency does not track the number of units provided and/or total cost.")</f>
        <v>4845.8999999999996</v>
      </c>
      <c r="FC46" s="111">
        <f>IFERROR(FC40/FC24,"There were no units provided, no cost, or the agency does not track the number of units provided and/or total cost.")</f>
        <v>65.765000000000001</v>
      </c>
      <c r="FD46" s="111" t="str">
        <f>IFERROR(FD40/FD24,"There were no units provided, no cost, or the agency does not track the number of units provided and/or total cost.")</f>
        <v>There were no units provided, no cost, or the agency does not track the number of units provided and/or total cost.</v>
      </c>
      <c r="FE46" s="111">
        <v>0</v>
      </c>
      <c r="FF46" s="111">
        <v>394.59</v>
      </c>
      <c r="FG46" s="111">
        <f t="shared" ref="FG46:GL46" si="12">IFERROR(FG40/FG24,"There were no units provided, no cost, or the agency does not track the number of units provided and/or total cost.")</f>
        <v>140.04760869565217</v>
      </c>
      <c r="FH46" s="111">
        <f t="shared" si="12"/>
        <v>46.095588235294116</v>
      </c>
      <c r="FI46" s="111">
        <f t="shared" si="12"/>
        <v>52.741800000000005</v>
      </c>
      <c r="FJ46" s="111">
        <f t="shared" si="12"/>
        <v>140.40771929824561</v>
      </c>
      <c r="FK46" s="111">
        <f t="shared" si="12"/>
        <v>17.768730964467004</v>
      </c>
      <c r="FL46" s="111">
        <f t="shared" si="12"/>
        <v>15.193695652173913</v>
      </c>
      <c r="FM46" s="111" t="str">
        <f t="shared" si="12"/>
        <v>There were no units provided, no cost, or the agency does not track the number of units provided and/or total cost.</v>
      </c>
      <c r="FN46" s="111" t="str">
        <f t="shared" si="12"/>
        <v>There were no units provided, no cost, or the agency does not track the number of units provided and/or total cost.</v>
      </c>
      <c r="FO46" s="111">
        <f t="shared" si="12"/>
        <v>4737.05</v>
      </c>
      <c r="FP46" s="111">
        <f t="shared" si="12"/>
        <v>2368.5250000000001</v>
      </c>
      <c r="FQ46" s="111">
        <f t="shared" si="12"/>
        <v>4737.05</v>
      </c>
      <c r="FR46" s="111" t="str">
        <f t="shared" si="12"/>
        <v>There were no units provided, no cost, or the agency does not track the number of units provided and/or total cost.</v>
      </c>
      <c r="FS46" s="111" t="str">
        <f t="shared" si="12"/>
        <v>There were no units provided, no cost, or the agency does not track the number of units provided and/or total cost.</v>
      </c>
      <c r="FT46" s="111" t="str">
        <f t="shared" si="12"/>
        <v>There were no units provided, no cost, or the agency does not track the number of units provided and/or total cost.</v>
      </c>
      <c r="FU46" s="111">
        <f t="shared" si="12"/>
        <v>9.3880263157894728</v>
      </c>
      <c r="FV46" s="111" t="str">
        <f t="shared" si="12"/>
        <v>There were no units provided, no cost, or the agency does not track the number of units provided and/or total cost.</v>
      </c>
      <c r="FW46" s="111">
        <f t="shared" si="12"/>
        <v>33.619895287958116</v>
      </c>
      <c r="FX46" s="111">
        <f t="shared" si="12"/>
        <v>100.85250000000001</v>
      </c>
      <c r="FY46" s="111">
        <f t="shared" si="12"/>
        <v>2385.1799999999998</v>
      </c>
      <c r="FZ46" s="111" t="str">
        <f t="shared" si="12"/>
        <v>There were no units provided, no cost, or the agency does not track the number of units provided and/or total cost.</v>
      </c>
      <c r="GA46" s="111" t="str">
        <f t="shared" si="12"/>
        <v>There were no units provided, no cost, or the agency does not track the number of units provided and/or total cost.</v>
      </c>
      <c r="GB46" s="111" t="str">
        <f t="shared" si="12"/>
        <v>There were no units provided, no cost, or the agency does not track the number of units provided and/or total cost.</v>
      </c>
      <c r="GC46" s="111" t="str">
        <f t="shared" si="12"/>
        <v>There were no units provided, no cost, or the agency does not track the number of units provided and/or total cost.</v>
      </c>
      <c r="GD46" s="111" t="str">
        <f t="shared" si="12"/>
        <v>There were no units provided, no cost, or the agency does not track the number of units provided and/or total cost.</v>
      </c>
      <c r="GE46" s="111" t="str">
        <f t="shared" si="12"/>
        <v>There were no units provided, no cost, or the agency does not track the number of units provided and/or total cost.</v>
      </c>
      <c r="GF46" s="111" t="str">
        <f t="shared" si="12"/>
        <v>There were no units provided, no cost, or the agency does not track the number of units provided and/or total cost.</v>
      </c>
      <c r="GG46" s="111" t="str">
        <f t="shared" si="12"/>
        <v>There were no units provided, no cost, or the agency does not track the number of units provided and/or total cost.</v>
      </c>
      <c r="GH46" s="111">
        <f t="shared" si="12"/>
        <v>10.192619047619047</v>
      </c>
      <c r="GI46" s="111" t="str">
        <f t="shared" si="12"/>
        <v>There were no units provided, no cost, or the agency does not track the number of units provided and/or total cost.</v>
      </c>
      <c r="GJ46" s="111">
        <f t="shared" si="12"/>
        <v>20.38547619047619</v>
      </c>
      <c r="GK46" s="111" t="str">
        <f t="shared" si="12"/>
        <v>There were no units provided, no cost, or the agency does not track the number of units provided and/or total cost.</v>
      </c>
      <c r="GL46" s="111" t="str">
        <f t="shared" si="12"/>
        <v>There were no units provided, no cost, or the agency does not track the number of units provided and/or total cost.</v>
      </c>
      <c r="GM46" s="111" t="str">
        <f t="shared" ref="GM46:HC46" si="13">IFERROR(GM40/GM24,"There were no units provided, no cost, or the agency does not track the number of units provided and/or total cost.")</f>
        <v>There were no units provided, no cost, or the agency does not track the number of units provided and/or total cost.</v>
      </c>
      <c r="GN46" s="111">
        <f t="shared" si="13"/>
        <v>428.09</v>
      </c>
      <c r="GO46" s="111">
        <f t="shared" si="13"/>
        <v>0</v>
      </c>
      <c r="GP46" s="111">
        <f t="shared" si="13"/>
        <v>152.89047619047619</v>
      </c>
      <c r="GQ46" s="111" t="str">
        <f t="shared" si="13"/>
        <v>There were no units provided, no cost, or the agency does not track the number of units provided and/or total cost.</v>
      </c>
      <c r="GR46" s="111">
        <f t="shared" si="13"/>
        <v>46.19712230215827</v>
      </c>
      <c r="GS46" s="111" t="str">
        <f t="shared" si="13"/>
        <v>There were no units provided, no cost, or the agency does not track the number of units provided and/or total cost.</v>
      </c>
      <c r="GT46" s="111">
        <f t="shared" si="13"/>
        <v>20.385238095238094</v>
      </c>
      <c r="GU46" s="111">
        <f t="shared" si="13"/>
        <v>71.348333333333329</v>
      </c>
      <c r="GV46" s="111" t="str">
        <f t="shared" si="13"/>
        <v>There were no units provided, no cost, or the agency does not track the number of units provided and/or total cost.</v>
      </c>
      <c r="GW46" s="111" t="str">
        <f t="shared" si="13"/>
        <v>There were no units provided, no cost, or the agency does not track the number of units provided and/or total cost.</v>
      </c>
      <c r="GX46" s="111" t="str">
        <f t="shared" si="13"/>
        <v>There were no units provided, no cost, or the agency does not track the number of units provided and/or total cost.</v>
      </c>
      <c r="GY46" s="111" t="str">
        <f t="shared" si="13"/>
        <v>There were no units provided, no cost, or the agency does not track the number of units provided and/or total cost.</v>
      </c>
      <c r="GZ46" s="111" t="str">
        <f t="shared" si="13"/>
        <v>There were no units provided, no cost, or the agency does not track the number of units provided and/or total cost.</v>
      </c>
      <c r="HA46" s="111" t="str">
        <f t="shared" si="13"/>
        <v>There were no units provided, no cost, or the agency does not track the number of units provided and/or total cost.</v>
      </c>
      <c r="HB46" s="111" t="str">
        <f t="shared" si="13"/>
        <v>There were no units provided, no cost, or the agency does not track the number of units provided and/or total cost.</v>
      </c>
      <c r="HC46" s="111">
        <f t="shared" si="13"/>
        <v>75.211571428571432</v>
      </c>
    </row>
    <row r="47" spans="1:211" s="9" customFormat="1" ht="38.25" x14ac:dyDescent="0.2">
      <c r="A47" s="182"/>
      <c r="B47" s="91" t="s">
        <v>8</v>
      </c>
      <c r="C47" s="102"/>
      <c r="D47" s="111">
        <f t="shared" ref="D47:AI47" si="14">IFERROR(D41/D25,"There were no units provided, no cost, or the agency does not track the number of units provided and/or total cost.")</f>
        <v>2.9717365747460085</v>
      </c>
      <c r="E47" s="111">
        <f t="shared" si="14"/>
        <v>413.9332</v>
      </c>
      <c r="F47" s="111">
        <f t="shared" si="14"/>
        <v>19.9527775</v>
      </c>
      <c r="G47" s="111">
        <f t="shared" si="14"/>
        <v>4.575204462326262</v>
      </c>
      <c r="H47" s="111">
        <f t="shared" si="14"/>
        <v>4.7491037691401647</v>
      </c>
      <c r="I47" s="111">
        <f t="shared" si="14"/>
        <v>9.7794508619419478</v>
      </c>
      <c r="J47" s="111">
        <f t="shared" si="14"/>
        <v>798.11</v>
      </c>
      <c r="K47" s="111">
        <f t="shared" si="14"/>
        <v>22.231171171171169</v>
      </c>
      <c r="L47" s="111">
        <f t="shared" si="14"/>
        <v>7.6315652173913042</v>
      </c>
      <c r="M47" s="111">
        <f t="shared" si="14"/>
        <v>12.801592920353981</v>
      </c>
      <c r="N47" s="111">
        <f t="shared" si="14"/>
        <v>11.123068181818182</v>
      </c>
      <c r="O47" s="111">
        <f t="shared" si="14"/>
        <v>36.878414565826326</v>
      </c>
      <c r="P47" s="111">
        <f t="shared" si="14"/>
        <v>63.770905839416052</v>
      </c>
      <c r="Q47" s="111">
        <f t="shared" si="14"/>
        <v>8.8428049079754594</v>
      </c>
      <c r="R47" s="111">
        <f t="shared" si="14"/>
        <v>5.0742176074875696</v>
      </c>
      <c r="S47" s="111">
        <f t="shared" si="14"/>
        <v>23.57220118343195</v>
      </c>
      <c r="T47" s="111">
        <f t="shared" si="14"/>
        <v>18.614974619289342</v>
      </c>
      <c r="U47" s="111">
        <f t="shared" si="14"/>
        <v>995.25</v>
      </c>
      <c r="V47" s="111">
        <f t="shared" si="14"/>
        <v>1124.27</v>
      </c>
      <c r="W47" s="111" t="str">
        <f t="shared" si="14"/>
        <v>There were no units provided, no cost, or the agency does not track the number of units provided and/or total cost.</v>
      </c>
      <c r="X47" s="111">
        <f t="shared" si="14"/>
        <v>252.68511764705883</v>
      </c>
      <c r="Y47" s="111">
        <f t="shared" si="14"/>
        <v>82.9375</v>
      </c>
      <c r="Z47" s="111">
        <f t="shared" si="14"/>
        <v>2654</v>
      </c>
      <c r="AA47" s="111" t="str">
        <f t="shared" si="14"/>
        <v>There were no units provided, no cost, or the agency does not track the number of units provided and/or total cost.</v>
      </c>
      <c r="AB47" s="111" t="str">
        <f t="shared" si="14"/>
        <v>There were no units provided, no cost, or the agency does not track the number of units provided and/or total cost.</v>
      </c>
      <c r="AC47" s="111">
        <f t="shared" si="14"/>
        <v>66.509258333333335</v>
      </c>
      <c r="AD47" s="111">
        <f t="shared" si="14"/>
        <v>0</v>
      </c>
      <c r="AE47" s="111">
        <f t="shared" si="14"/>
        <v>0</v>
      </c>
      <c r="AF47" s="111">
        <f t="shared" si="14"/>
        <v>19796.28</v>
      </c>
      <c r="AG47" s="111" t="str">
        <f t="shared" si="14"/>
        <v>There were no units provided, no cost, or the agency does not track the number of units provided and/or total cost.</v>
      </c>
      <c r="AH47" s="111">
        <f t="shared" si="14"/>
        <v>0</v>
      </c>
      <c r="AI47" s="111" t="str">
        <f t="shared" si="14"/>
        <v>There were no units provided, no cost, or the agency does not track the number of units provided and/or total cost.</v>
      </c>
      <c r="AJ47" s="111">
        <f t="shared" ref="AJ47:BO47" si="15">IFERROR(AJ41/AJ25,"There were no units provided, no cost, or the agency does not track the number of units provided and/or total cost.")</f>
        <v>594.48500000000001</v>
      </c>
      <c r="AK47" s="111">
        <f t="shared" si="15"/>
        <v>10.012377777777777</v>
      </c>
      <c r="AL47" s="111">
        <f t="shared" si="15"/>
        <v>22.166927710843375</v>
      </c>
      <c r="AM47" s="111">
        <f t="shared" si="15"/>
        <v>7.1367241379310347</v>
      </c>
      <c r="AN47" s="111">
        <f t="shared" si="15"/>
        <v>163.03272727272727</v>
      </c>
      <c r="AO47" s="111">
        <f t="shared" si="15"/>
        <v>399.05500000000001</v>
      </c>
      <c r="AP47" s="111" t="str">
        <f t="shared" si="15"/>
        <v>There were no units provided, no cost, or the agency does not track the number of units provided and/or total cost.</v>
      </c>
      <c r="AQ47" s="111" t="str">
        <f t="shared" si="15"/>
        <v>There were no units provided, no cost, or the agency does not track the number of units provided and/or total cost.</v>
      </c>
      <c r="AR47" s="111">
        <f t="shared" si="15"/>
        <v>134.66</v>
      </c>
      <c r="AS47" s="111" t="str">
        <f t="shared" si="15"/>
        <v>There were no units provided, no cost, or the agency does not track the number of units provided and/or total cost.</v>
      </c>
      <c r="AT47" s="111">
        <f t="shared" si="15"/>
        <v>0</v>
      </c>
      <c r="AU47" s="111" t="str">
        <f t="shared" si="15"/>
        <v>There were no units provided, no cost, or the agency does not track the number of units provided and/or total cost.</v>
      </c>
      <c r="AV47" s="111">
        <f t="shared" si="15"/>
        <v>408.62275862068964</v>
      </c>
      <c r="AW47" s="111">
        <f t="shared" si="15"/>
        <v>246.87666666666667</v>
      </c>
      <c r="AX47" s="111">
        <f t="shared" si="15"/>
        <v>66.098620689655178</v>
      </c>
      <c r="AY47" s="111">
        <f t="shared" si="15"/>
        <v>82.292088888888884</v>
      </c>
      <c r="AZ47" s="111" t="str">
        <f t="shared" si="15"/>
        <v>There were no units provided, no cost, or the agency does not track the number of units provided and/or total cost.</v>
      </c>
      <c r="BA47" s="111">
        <f t="shared" si="15"/>
        <v>36.691446208112872</v>
      </c>
      <c r="BB47" s="111">
        <f t="shared" si="15"/>
        <v>25.554285714285715</v>
      </c>
      <c r="BC47" s="111">
        <f t="shared" si="15"/>
        <v>50.699206250000003</v>
      </c>
      <c r="BD47" s="111">
        <f t="shared" si="15"/>
        <v>36.321828358208954</v>
      </c>
      <c r="BE47" s="111" t="str">
        <f t="shared" si="15"/>
        <v>There were no units provided, no cost, or the agency does not track the number of units provided and/or total cost.</v>
      </c>
      <c r="BF47" s="111" t="str">
        <f t="shared" si="15"/>
        <v>There were no units provided, no cost, or the agency does not track the number of units provided and/or total cost.</v>
      </c>
      <c r="BG47" s="111">
        <f t="shared" si="15"/>
        <v>42.694068421052634</v>
      </c>
      <c r="BH47" s="111">
        <f t="shared" si="15"/>
        <v>162.23746</v>
      </c>
      <c r="BI47" s="111">
        <f t="shared" si="15"/>
        <v>2.6768453427065024</v>
      </c>
      <c r="BJ47" s="111">
        <f t="shared" si="15"/>
        <v>3.1745154873543622</v>
      </c>
      <c r="BK47" s="111">
        <f t="shared" si="15"/>
        <v>12.3273474801061</v>
      </c>
      <c r="BL47" s="111">
        <f t="shared" si="15"/>
        <v>8.6929773462783171</v>
      </c>
      <c r="BM47" s="111">
        <f t="shared" si="15"/>
        <v>2.2838112206845116</v>
      </c>
      <c r="BN47" s="111" t="str">
        <f t="shared" si="15"/>
        <v>There were no units provided, no cost, or the agency does not track the number of units provided and/or total cost.</v>
      </c>
      <c r="BO47" s="111" t="str">
        <f t="shared" si="15"/>
        <v>There were no units provided, no cost, or the agency does not track the number of units provided and/or total cost.</v>
      </c>
      <c r="BP47" s="111" t="str">
        <f t="shared" ref="BP47:CU47" si="16">IFERROR(BP41/BP25,"There were no units provided, no cost, or the agency does not track the number of units provided and/or total cost.")</f>
        <v>There were no units provided, no cost, or the agency does not track the number of units provided and/or total cost.</v>
      </c>
      <c r="BQ47" s="111">
        <f t="shared" si="16"/>
        <v>3922.55</v>
      </c>
      <c r="BR47" s="111">
        <f t="shared" si="16"/>
        <v>479.3633333333334</v>
      </c>
      <c r="BS47" s="111" t="str">
        <f t="shared" si="16"/>
        <v>There were no units provided, no cost, or the agency does not track the number of units provided and/or total cost.</v>
      </c>
      <c r="BT47" s="111" t="str">
        <f t="shared" si="16"/>
        <v>There were no units provided, no cost, or the agency does not track the number of units provided and/or total cost.</v>
      </c>
      <c r="BU47" s="111" t="str">
        <f t="shared" si="16"/>
        <v>There were no units provided, no cost, or the agency does not track the number of units provided and/or total cost.</v>
      </c>
      <c r="BV47" s="111" t="str">
        <f t="shared" si="16"/>
        <v>There were no units provided, no cost, or the agency does not track the number of units provided and/or total cost.</v>
      </c>
      <c r="BW47" s="111" t="str">
        <f t="shared" si="16"/>
        <v>There were no units provided, no cost, or the agency does not track the number of units provided and/or total cost.</v>
      </c>
      <c r="BX47" s="111" t="str">
        <f t="shared" si="16"/>
        <v>There were no units provided, no cost, or the agency does not track the number of units provided and/or total cost.</v>
      </c>
      <c r="BY47" s="111">
        <f t="shared" si="16"/>
        <v>0.88</v>
      </c>
      <c r="BZ47" s="111" t="str">
        <f t="shared" si="16"/>
        <v>There were no units provided, no cost, or the agency does not track the number of units provided and/or total cost.</v>
      </c>
      <c r="CA47" s="111" t="str">
        <f t="shared" si="16"/>
        <v>There were no units provided, no cost, or the agency does not track the number of units provided and/or total cost.</v>
      </c>
      <c r="CB47" s="111" t="str">
        <f t="shared" si="16"/>
        <v>There were no units provided, no cost, or the agency does not track the number of units provided and/or total cost.</v>
      </c>
      <c r="CC47" s="111" t="str">
        <f t="shared" si="16"/>
        <v>There were no units provided, no cost, or the agency does not track the number of units provided and/or total cost.</v>
      </c>
      <c r="CD47" s="111" t="str">
        <f t="shared" si="16"/>
        <v>There were no units provided, no cost, or the agency does not track the number of units provided and/or total cost.</v>
      </c>
      <c r="CE47" s="111" t="str">
        <f t="shared" si="16"/>
        <v>There were no units provided, no cost, or the agency does not track the number of units provided and/or total cost.</v>
      </c>
      <c r="CF47" s="111" t="str">
        <f t="shared" si="16"/>
        <v>There were no units provided, no cost, or the agency does not track the number of units provided and/or total cost.</v>
      </c>
      <c r="CG47" s="111">
        <f t="shared" si="16"/>
        <v>2.0572950700116688</v>
      </c>
      <c r="CH47" s="111" t="str">
        <f t="shared" si="16"/>
        <v>There were no units provided, no cost, or the agency does not track the number of units provided and/or total cost.</v>
      </c>
      <c r="CI47" s="111">
        <f t="shared" si="16"/>
        <v>3.7704263565891476</v>
      </c>
      <c r="CJ47" s="111" t="str">
        <f t="shared" si="16"/>
        <v>There were no units provided, no cost, or the agency does not track the number of units provided and/or total cost.</v>
      </c>
      <c r="CK47" s="111">
        <f t="shared" si="16"/>
        <v>0.91490098301690126</v>
      </c>
      <c r="CL47" s="111">
        <f t="shared" si="16"/>
        <v>0.91762646587909469</v>
      </c>
      <c r="CM47" s="111">
        <f t="shared" si="16"/>
        <v>25.335045161290321</v>
      </c>
      <c r="CN47" s="111">
        <f t="shared" si="16"/>
        <v>0.9043021630068262</v>
      </c>
      <c r="CO47" s="111">
        <f t="shared" si="16"/>
        <v>1.2546144174350378</v>
      </c>
      <c r="CP47" s="111" t="str">
        <f t="shared" si="16"/>
        <v>There were no units provided, no cost, or the agency does not track the number of units provided and/or total cost.</v>
      </c>
      <c r="CQ47" s="111">
        <f t="shared" si="16"/>
        <v>2.4197493824929213</v>
      </c>
      <c r="CR47" s="111">
        <f t="shared" si="16"/>
        <v>2.6157413634974014</v>
      </c>
      <c r="CS47" s="111" t="str">
        <f t="shared" si="16"/>
        <v>There were no units provided, no cost, or the agency does not track the number of units provided and/or total cost.</v>
      </c>
      <c r="CT47" s="111" t="str">
        <f t="shared" si="16"/>
        <v>There were no units provided, no cost, or the agency does not track the number of units provided and/or total cost.</v>
      </c>
      <c r="CU47" s="111">
        <f t="shared" si="16"/>
        <v>0</v>
      </c>
      <c r="CV47" s="118">
        <f t="shared" ref="CV47:DA47" si="17">IFERROR(CV41/CV25,"There were no units provided, no cost, or the agency does not track the number of units provided and/or total cost.")</f>
        <v>0</v>
      </c>
      <c r="CW47" s="118">
        <f t="shared" si="17"/>
        <v>0</v>
      </c>
      <c r="CX47" s="111">
        <f t="shared" si="17"/>
        <v>54.720641025641029</v>
      </c>
      <c r="CY47" s="111">
        <f t="shared" si="17"/>
        <v>18.240256410256411</v>
      </c>
      <c r="CZ47" s="111">
        <f t="shared" si="17"/>
        <v>1185.6133333333335</v>
      </c>
      <c r="DA47" s="111">
        <f t="shared" si="17"/>
        <v>0</v>
      </c>
      <c r="DC47" s="111">
        <f>IFERROR(DC41/DC25,"There were no units provided, no cost, or the agency does not track the number of units provided and/or total cost.")</f>
        <v>3283.7</v>
      </c>
      <c r="DE47" s="111">
        <f t="shared" ref="DE47:EX47" si="18">IFERROR(DE41/DE25,"There were no units provided, no cost, or the agency does not track the number of units provided and/or total cost.")</f>
        <v>11858.97</v>
      </c>
      <c r="DF47" s="111">
        <f t="shared" si="18"/>
        <v>1361.71</v>
      </c>
      <c r="DG47" s="111">
        <f t="shared" si="18"/>
        <v>1489.07</v>
      </c>
      <c r="DH47" s="111">
        <f t="shared" si="18"/>
        <v>1361.7059999999999</v>
      </c>
      <c r="DI47" s="111">
        <f t="shared" si="18"/>
        <v>1361.71</v>
      </c>
      <c r="DJ47" s="111">
        <f t="shared" si="18"/>
        <v>1361.71</v>
      </c>
      <c r="DK47" s="111">
        <f t="shared" si="18"/>
        <v>1361.71</v>
      </c>
      <c r="DL47" s="111">
        <f t="shared" si="18"/>
        <v>1361.71</v>
      </c>
      <c r="DM47" s="111">
        <f t="shared" si="18"/>
        <v>1361.71</v>
      </c>
      <c r="DN47" s="111">
        <f t="shared" si="18"/>
        <v>161.11250000000001</v>
      </c>
      <c r="DO47" s="111">
        <f t="shared" si="18"/>
        <v>161.11250000000001</v>
      </c>
      <c r="DP47" s="111">
        <f t="shared" si="18"/>
        <v>644.45000000000005</v>
      </c>
      <c r="DQ47" s="111">
        <f t="shared" si="18"/>
        <v>811.18730000000005</v>
      </c>
      <c r="DR47" s="111">
        <f t="shared" si="18"/>
        <v>644.45000000000005</v>
      </c>
      <c r="DS47" s="111">
        <f t="shared" si="18"/>
        <v>161.11247499999999</v>
      </c>
      <c r="DT47" s="111">
        <f t="shared" si="18"/>
        <v>844.62009999999998</v>
      </c>
      <c r="DU47" s="111">
        <f t="shared" si="18"/>
        <v>844.62</v>
      </c>
      <c r="DV47" s="111">
        <f t="shared" si="18"/>
        <v>1361.7059999999999</v>
      </c>
      <c r="DW47" s="111">
        <f t="shared" si="18"/>
        <v>844.62009999999998</v>
      </c>
      <c r="DX47" s="111" t="str">
        <f t="shared" si="18"/>
        <v>There were no units provided, no cost, or the agency does not track the number of units provided and/or total cost.</v>
      </c>
      <c r="DY47" s="111">
        <f t="shared" si="18"/>
        <v>53.839423076923076</v>
      </c>
      <c r="DZ47" s="111" t="str">
        <f t="shared" si="18"/>
        <v>There were no units provided, no cost, or the agency does not track the number of units provided and/or total cost.</v>
      </c>
      <c r="EA47" s="111">
        <f t="shared" si="18"/>
        <v>3.3074289658345797</v>
      </c>
      <c r="EB47" s="111">
        <f t="shared" si="18"/>
        <v>2.775506805676224</v>
      </c>
      <c r="EC47" s="111">
        <f t="shared" si="18"/>
        <v>9.411284779050737</v>
      </c>
      <c r="ED47" s="111" t="str">
        <f t="shared" si="18"/>
        <v>There were no units provided, no cost, or the agency does not track the number of units provided and/or total cost.</v>
      </c>
      <c r="EE47" s="111" t="str">
        <f t="shared" si="18"/>
        <v>There were no units provided, no cost, or the agency does not track the number of units provided and/or total cost.</v>
      </c>
      <c r="EF47" s="111">
        <f t="shared" si="18"/>
        <v>1988.5785714285714</v>
      </c>
      <c r="EG47" s="111" t="str">
        <f t="shared" si="18"/>
        <v>There were no units provided, no cost, or the agency does not track the number of units provided and/or total cost.</v>
      </c>
      <c r="EH47" s="111">
        <f t="shared" si="18"/>
        <v>2.1442722899653206</v>
      </c>
      <c r="EI47" s="111">
        <f t="shared" si="18"/>
        <v>38.688284313725489</v>
      </c>
      <c r="EJ47" s="111" t="str">
        <f t="shared" si="18"/>
        <v>There were no units provided, no cost, or the agency does not track the number of units provided and/or total cost.</v>
      </c>
      <c r="EK47" s="111">
        <f t="shared" si="18"/>
        <v>10.505668402777779</v>
      </c>
      <c r="EL47" s="111">
        <f t="shared" si="18"/>
        <v>33.085585492227978</v>
      </c>
      <c r="EM47" s="111">
        <f t="shared" si="18"/>
        <v>10.047511111111112</v>
      </c>
      <c r="EN47" s="111">
        <f t="shared" si="18"/>
        <v>34.072810650887575</v>
      </c>
      <c r="EO47" s="111">
        <f t="shared" si="18"/>
        <v>20.176526315789474</v>
      </c>
      <c r="EP47" s="111">
        <f t="shared" si="18"/>
        <v>23.993000000000002</v>
      </c>
      <c r="EQ47" s="111">
        <f t="shared" si="18"/>
        <v>203.77166666666668</v>
      </c>
      <c r="ER47" s="111">
        <f t="shared" si="18"/>
        <v>6373.28</v>
      </c>
      <c r="ES47" s="111" t="str">
        <f t="shared" si="18"/>
        <v>There were no units provided, no cost, or the agency does not track the number of units provided and/or total cost.</v>
      </c>
      <c r="ET47" s="111">
        <f t="shared" si="18"/>
        <v>657.42</v>
      </c>
      <c r="EU47" s="111" t="str">
        <f t="shared" si="18"/>
        <v>There were no units provided, no cost, or the agency does not track the number of units provided and/or total cost.</v>
      </c>
      <c r="EV47" s="111" t="str">
        <f t="shared" si="18"/>
        <v>There were no units provided, no cost, or the agency does not track the number of units provided and/or total cost.</v>
      </c>
      <c r="EW47" s="111" t="str">
        <f t="shared" si="18"/>
        <v>There were no units provided, no cost, or the agency does not track the number of units provided and/or total cost.</v>
      </c>
      <c r="EX47" s="111" t="str">
        <f t="shared" si="18"/>
        <v>There were no units provided, no cost, or the agency does not track the number of units provided and/or total cost.</v>
      </c>
      <c r="EY47" s="111">
        <v>0</v>
      </c>
      <c r="EZ47" s="111">
        <v>0</v>
      </c>
      <c r="FA47" s="111">
        <v>0</v>
      </c>
      <c r="FB47" s="111">
        <v>0</v>
      </c>
      <c r="FC47" s="111">
        <v>0</v>
      </c>
      <c r="FD47" s="111" t="str">
        <f>IFERROR(FD41/FD25,"There were no units provided, no cost, or the agency does not track the number of units provided and/or total cost.")</f>
        <v>There were no units provided, no cost, or the agency does not track the number of units provided and/or total cost.</v>
      </c>
      <c r="FE47" s="111">
        <v>0</v>
      </c>
      <c r="FF47" s="111">
        <v>23.71</v>
      </c>
      <c r="FG47" s="111">
        <f t="shared" ref="FG47:GL47" si="19">IFERROR(FG41/FG25,"There were no units provided, no cost, or the agency does not track the number of units provided and/or total cost.")</f>
        <v>213.33285714285714</v>
      </c>
      <c r="FH47" s="111">
        <f t="shared" si="19"/>
        <v>32.858857142857147</v>
      </c>
      <c r="FI47" s="111">
        <f t="shared" si="19"/>
        <v>48.9054</v>
      </c>
      <c r="FJ47" s="111" t="str">
        <f t="shared" si="19"/>
        <v>There were no units provided, no cost, or the agency does not track the number of units provided and/or total cost.</v>
      </c>
      <c r="FK47" s="111">
        <f t="shared" si="19"/>
        <v>48.414875389408095</v>
      </c>
      <c r="FL47" s="111">
        <f t="shared" si="19"/>
        <v>28.731274509803924</v>
      </c>
      <c r="FM47" s="111" t="str">
        <f t="shared" si="19"/>
        <v>There were no units provided, no cost, or the agency does not track the number of units provided and/or total cost.</v>
      </c>
      <c r="FN47" s="111" t="str">
        <f t="shared" si="19"/>
        <v>There were no units provided, no cost, or the agency does not track the number of units provided and/or total cost.</v>
      </c>
      <c r="FO47" s="111">
        <f t="shared" si="19"/>
        <v>2193.7399999999998</v>
      </c>
      <c r="FP47" s="111" t="str">
        <f t="shared" si="19"/>
        <v>There were no units provided, no cost, or the agency does not track the number of units provided and/or total cost.</v>
      </c>
      <c r="FQ47" s="111" t="str">
        <f t="shared" si="19"/>
        <v>There were no units provided, no cost, or the agency does not track the number of units provided and/or total cost.</v>
      </c>
      <c r="FR47" s="111" t="str">
        <f t="shared" si="19"/>
        <v>There were no units provided, no cost, or the agency does not track the number of units provided and/or total cost.</v>
      </c>
      <c r="FS47" s="111" t="str">
        <f t="shared" si="19"/>
        <v>There were no units provided, no cost, or the agency does not track the number of units provided and/or total cost.</v>
      </c>
      <c r="FT47" s="111">
        <f t="shared" si="19"/>
        <v>0</v>
      </c>
      <c r="FU47" s="111">
        <f t="shared" si="19"/>
        <v>49.647523809523804</v>
      </c>
      <c r="FV47" s="111" t="str">
        <f t="shared" si="19"/>
        <v>There were no units provided, no cost, or the agency does not track the number of units provided and/or total cost.</v>
      </c>
      <c r="FW47" s="111" t="str">
        <f t="shared" si="19"/>
        <v>There were no units provided, no cost, or the agency does not track the number of units provided and/or total cost.</v>
      </c>
      <c r="FX47" s="111" t="str">
        <f t="shared" si="19"/>
        <v>There were no units provided, no cost, or the agency does not track the number of units provided and/or total cost.</v>
      </c>
      <c r="FY47" s="111" t="str">
        <f t="shared" si="19"/>
        <v>There were no units provided, no cost, or the agency does not track the number of units provided and/or total cost.</v>
      </c>
      <c r="FZ47" s="111" t="str">
        <f t="shared" si="19"/>
        <v>There were no units provided, no cost, or the agency does not track the number of units provided and/or total cost.</v>
      </c>
      <c r="GA47" s="111" t="str">
        <f t="shared" si="19"/>
        <v>There were no units provided, no cost, or the agency does not track the number of units provided and/or total cost.</v>
      </c>
      <c r="GB47" s="111" t="str">
        <f t="shared" si="19"/>
        <v>There were no units provided, no cost, or the agency does not track the number of units provided and/or total cost.</v>
      </c>
      <c r="GC47" s="111" t="str">
        <f t="shared" si="19"/>
        <v>There were no units provided, no cost, or the agency does not track the number of units provided and/or total cost.</v>
      </c>
      <c r="GD47" s="111" t="str">
        <f t="shared" si="19"/>
        <v>There were no units provided, no cost, or the agency does not track the number of units provided and/or total cost.</v>
      </c>
      <c r="GE47" s="111" t="str">
        <f t="shared" si="19"/>
        <v>There were no units provided, no cost, or the agency does not track the number of units provided and/or total cost.</v>
      </c>
      <c r="GF47" s="111" t="str">
        <f t="shared" si="19"/>
        <v>There were no units provided, no cost, or the agency does not track the number of units provided and/or total cost.</v>
      </c>
      <c r="GG47" s="111">
        <f t="shared" si="19"/>
        <v>995.25</v>
      </c>
      <c r="GH47" s="111">
        <f t="shared" si="19"/>
        <v>271.98976190476191</v>
      </c>
      <c r="GI47" s="111" t="str">
        <f t="shared" si="19"/>
        <v>There were no units provided, no cost, or the agency does not track the number of units provided and/or total cost.</v>
      </c>
      <c r="GJ47" s="111">
        <f t="shared" si="19"/>
        <v>18.679523809523808</v>
      </c>
      <c r="GK47" s="111" t="str">
        <f t="shared" si="19"/>
        <v>There were no units provided, no cost, or the agency does not track the number of units provided and/or total cost.</v>
      </c>
      <c r="GL47" s="111" t="str">
        <f t="shared" si="19"/>
        <v>There were no units provided, no cost, or the agency does not track the number of units provided and/or total cost.</v>
      </c>
      <c r="GM47" s="111" t="str">
        <f t="shared" ref="GM47:HC47" si="20">IFERROR(GM41/GM25,"There were no units provided, no cost, or the agency does not track the number of units provided and/or total cost.")</f>
        <v>There were no units provided, no cost, or the agency does not track the number of units provided and/or total cost.</v>
      </c>
      <c r="GN47" s="111">
        <f t="shared" si="20"/>
        <v>392.27</v>
      </c>
      <c r="GO47" s="111">
        <f t="shared" si="20"/>
        <v>0</v>
      </c>
      <c r="GP47" s="111">
        <f t="shared" si="20"/>
        <v>187.56864864864866</v>
      </c>
      <c r="GQ47" s="111" t="str">
        <f t="shared" si="20"/>
        <v>There were no units provided, no cost, or the agency does not track the number of units provided and/or total cost.</v>
      </c>
      <c r="GR47" s="111">
        <f t="shared" si="20"/>
        <v>54.2190625</v>
      </c>
      <c r="GS47" s="111" t="str">
        <f t="shared" si="20"/>
        <v>There were no units provided, no cost, or the agency does not track the number of units provided and/or total cost.</v>
      </c>
      <c r="GT47" s="111">
        <f t="shared" si="20"/>
        <v>17.830454545454543</v>
      </c>
      <c r="GU47" s="111">
        <f t="shared" si="20"/>
        <v>78.453999999999994</v>
      </c>
      <c r="GV47" s="111" t="str">
        <f t="shared" si="20"/>
        <v>There were no units provided, no cost, or the agency does not track the number of units provided and/or total cost.</v>
      </c>
      <c r="GW47" s="111" t="str">
        <f t="shared" si="20"/>
        <v>There were no units provided, no cost, or the agency does not track the number of units provided and/or total cost.</v>
      </c>
      <c r="GX47" s="111" t="str">
        <f t="shared" si="20"/>
        <v>There were no units provided, no cost, or the agency does not track the number of units provided and/or total cost.</v>
      </c>
      <c r="GY47" s="111" t="str">
        <f t="shared" si="20"/>
        <v>There were no units provided, no cost, or the agency does not track the number of units provided and/or total cost.</v>
      </c>
      <c r="GZ47" s="111" t="str">
        <f t="shared" si="20"/>
        <v>There were no units provided, no cost, or the agency does not track the number of units provided and/or total cost.</v>
      </c>
      <c r="HA47" s="111" t="str">
        <f t="shared" si="20"/>
        <v>There were no units provided, no cost, or the agency does not track the number of units provided and/or total cost.</v>
      </c>
      <c r="HB47" s="111" t="str">
        <f t="shared" si="20"/>
        <v>There were no units provided, no cost, or the agency does not track the number of units provided and/or total cost.</v>
      </c>
      <c r="HC47" s="111">
        <f t="shared" si="20"/>
        <v>165.87496666666667</v>
      </c>
    </row>
    <row r="48" spans="1:211" s="9" customFormat="1" ht="25.5" x14ac:dyDescent="0.2">
      <c r="A48" s="19" t="s">
        <v>10</v>
      </c>
      <c r="B48" s="149"/>
      <c r="C48" s="37"/>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C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row>
    <row r="49" spans="1:211" s="9" customFormat="1" x14ac:dyDescent="0.2">
      <c r="A49" s="179" t="s">
        <v>80</v>
      </c>
      <c r="B49" s="151" t="s">
        <v>4</v>
      </c>
      <c r="C49" s="37"/>
      <c r="D49" s="121">
        <v>538050</v>
      </c>
      <c r="E49" s="121">
        <v>0</v>
      </c>
      <c r="F49" s="121">
        <v>0</v>
      </c>
      <c r="G49" s="121">
        <v>0</v>
      </c>
      <c r="H49" s="121">
        <v>0</v>
      </c>
      <c r="I49" s="121">
        <v>0</v>
      </c>
      <c r="J49" s="121">
        <v>0</v>
      </c>
      <c r="K49" s="93">
        <v>5250</v>
      </c>
      <c r="L49" s="93">
        <v>46650</v>
      </c>
      <c r="M49" s="93">
        <v>11250</v>
      </c>
      <c r="N49" s="93">
        <v>14700</v>
      </c>
      <c r="O49" s="121">
        <v>0</v>
      </c>
      <c r="P49" s="121">
        <v>0</v>
      </c>
      <c r="Q49" s="121">
        <v>0</v>
      </c>
      <c r="R49" s="121">
        <v>0</v>
      </c>
      <c r="S49" s="121">
        <v>301182</v>
      </c>
      <c r="T49" s="121">
        <v>0</v>
      </c>
      <c r="U49" s="121">
        <v>0</v>
      </c>
      <c r="V49" s="121">
        <v>0</v>
      </c>
      <c r="W49" s="121">
        <v>0</v>
      </c>
      <c r="X49" s="121">
        <v>0</v>
      </c>
      <c r="Y49" s="121">
        <v>0</v>
      </c>
      <c r="Z49" s="121">
        <v>0</v>
      </c>
      <c r="AA49" s="121">
        <v>0</v>
      </c>
      <c r="AB49" s="121">
        <v>0</v>
      </c>
      <c r="AC49" s="121">
        <v>0</v>
      </c>
      <c r="AD49" s="121">
        <v>0</v>
      </c>
      <c r="AE49" s="121">
        <v>0</v>
      </c>
      <c r="AF49" s="121">
        <v>0</v>
      </c>
      <c r="AG49" s="121">
        <v>0</v>
      </c>
      <c r="AH49" s="121">
        <v>0</v>
      </c>
      <c r="AI49" s="121">
        <v>0</v>
      </c>
      <c r="AJ49" s="121">
        <v>0</v>
      </c>
      <c r="AK49" s="121">
        <v>31950</v>
      </c>
      <c r="AL49" s="121">
        <v>0</v>
      </c>
      <c r="AM49" s="121">
        <v>0</v>
      </c>
      <c r="AN49" s="121">
        <v>6370</v>
      </c>
      <c r="AO49" s="121">
        <v>0</v>
      </c>
      <c r="AP49" s="121">
        <v>0</v>
      </c>
      <c r="AQ49" s="121">
        <v>0</v>
      </c>
      <c r="AR49" s="121">
        <v>0</v>
      </c>
      <c r="AS49" s="121">
        <v>0</v>
      </c>
      <c r="AT49" s="121">
        <v>0</v>
      </c>
      <c r="AU49" s="121">
        <v>0</v>
      </c>
      <c r="AV49" s="121">
        <v>0</v>
      </c>
      <c r="AW49" s="121">
        <v>0</v>
      </c>
      <c r="AX49" s="121">
        <v>0</v>
      </c>
      <c r="AY49" s="121">
        <v>0</v>
      </c>
      <c r="AZ49" s="121">
        <v>0</v>
      </c>
      <c r="BA49" s="121">
        <v>12255</v>
      </c>
      <c r="BB49" s="121">
        <v>825</v>
      </c>
      <c r="BC49" s="121">
        <v>87</v>
      </c>
      <c r="BD49" s="121">
        <v>0</v>
      </c>
      <c r="BE49" s="121">
        <v>0</v>
      </c>
      <c r="BF49" s="121">
        <v>0</v>
      </c>
      <c r="BG49" s="121">
        <v>54</v>
      </c>
      <c r="BH49" s="121">
        <v>0</v>
      </c>
      <c r="BI49" s="121">
        <v>912580</v>
      </c>
      <c r="BJ49" s="121">
        <v>86270</v>
      </c>
      <c r="BK49" s="121">
        <v>47720</v>
      </c>
      <c r="BL49" s="121">
        <v>3990</v>
      </c>
      <c r="BM49" s="121">
        <v>5444519</v>
      </c>
      <c r="BN49" s="121">
        <v>0</v>
      </c>
      <c r="BO49" s="121">
        <v>0</v>
      </c>
      <c r="BP49" s="121">
        <v>0</v>
      </c>
      <c r="BQ49" s="121">
        <v>0</v>
      </c>
      <c r="BR49" s="121">
        <v>710</v>
      </c>
      <c r="BS49" s="121">
        <v>0</v>
      </c>
      <c r="BT49" s="121">
        <v>0</v>
      </c>
      <c r="BU49" s="121">
        <v>0</v>
      </c>
      <c r="BV49" s="121">
        <v>0</v>
      </c>
      <c r="BW49" s="121">
        <v>0</v>
      </c>
      <c r="BX49" s="121">
        <v>0</v>
      </c>
      <c r="BY49" s="121">
        <v>10</v>
      </c>
      <c r="BZ49" s="121">
        <v>0</v>
      </c>
      <c r="CA49" s="121">
        <v>0</v>
      </c>
      <c r="CB49" s="121">
        <v>0</v>
      </c>
      <c r="CC49" s="121">
        <v>0</v>
      </c>
      <c r="CD49" s="121">
        <v>5</v>
      </c>
      <c r="CE49" s="121">
        <v>0</v>
      </c>
      <c r="CF49" s="121">
        <v>0</v>
      </c>
      <c r="CG49" s="121">
        <v>0</v>
      </c>
      <c r="CH49" s="121">
        <v>0</v>
      </c>
      <c r="CI49" s="121">
        <v>0</v>
      </c>
      <c r="CJ49" s="121">
        <v>0</v>
      </c>
      <c r="CK49" s="121">
        <v>472504</v>
      </c>
      <c r="CL49" s="121">
        <v>250846</v>
      </c>
      <c r="CM49" s="121">
        <v>232</v>
      </c>
      <c r="CN49" s="121">
        <v>282437</v>
      </c>
      <c r="CO49" s="121">
        <v>0</v>
      </c>
      <c r="CP49" s="121">
        <v>0</v>
      </c>
      <c r="CQ49" s="121">
        <v>374890</v>
      </c>
      <c r="CR49" s="121">
        <v>122455</v>
      </c>
      <c r="CS49" s="121">
        <v>0</v>
      </c>
      <c r="CT49" s="121">
        <v>0</v>
      </c>
      <c r="CU49" s="121">
        <v>36000</v>
      </c>
      <c r="CV49" s="121">
        <v>71000</v>
      </c>
      <c r="CW49" s="121">
        <v>40000</v>
      </c>
      <c r="CX49" s="121">
        <v>0</v>
      </c>
      <c r="CY49" s="121">
        <v>0</v>
      </c>
      <c r="CZ49" s="121">
        <v>0</v>
      </c>
      <c r="DA49" s="121">
        <v>0</v>
      </c>
      <c r="DC49" s="121">
        <v>0</v>
      </c>
      <c r="DE49" s="121">
        <v>0</v>
      </c>
      <c r="DF49" s="121">
        <v>0</v>
      </c>
      <c r="DG49" s="121">
        <v>0</v>
      </c>
      <c r="DH49" s="121">
        <v>0</v>
      </c>
      <c r="DI49" s="121">
        <v>0</v>
      </c>
      <c r="DJ49" s="121">
        <v>0</v>
      </c>
      <c r="DK49" s="121">
        <v>0</v>
      </c>
      <c r="DL49" s="121">
        <v>0</v>
      </c>
      <c r="DM49" s="121">
        <v>0</v>
      </c>
      <c r="DN49" s="121">
        <v>0</v>
      </c>
      <c r="DO49" s="121">
        <v>0</v>
      </c>
      <c r="DP49" s="121">
        <v>0</v>
      </c>
      <c r="DQ49" s="121">
        <v>0</v>
      </c>
      <c r="DR49" s="121">
        <v>0</v>
      </c>
      <c r="DS49" s="121">
        <v>0</v>
      </c>
      <c r="DT49" s="121">
        <v>0</v>
      </c>
      <c r="DU49" s="121">
        <v>0</v>
      </c>
      <c r="DV49" s="121">
        <v>0</v>
      </c>
      <c r="DW49" s="121">
        <v>0</v>
      </c>
      <c r="DX49" s="121">
        <v>0</v>
      </c>
      <c r="DY49" s="121">
        <v>3080</v>
      </c>
      <c r="DZ49" s="121">
        <v>0</v>
      </c>
      <c r="EA49" s="121">
        <v>216350</v>
      </c>
      <c r="EB49" s="121">
        <v>172075</v>
      </c>
      <c r="EC49" s="121">
        <v>20380</v>
      </c>
      <c r="ED49" s="121">
        <v>0</v>
      </c>
      <c r="EE49" s="121">
        <v>0</v>
      </c>
      <c r="EF49" s="121">
        <v>0</v>
      </c>
      <c r="EG49" s="121">
        <v>0</v>
      </c>
      <c r="EH49" s="121">
        <v>45263</v>
      </c>
      <c r="EI49" s="121">
        <v>0</v>
      </c>
      <c r="EJ49" s="121">
        <v>0</v>
      </c>
      <c r="EK49" s="121">
        <v>0</v>
      </c>
      <c r="EL49" s="121">
        <v>0</v>
      </c>
      <c r="EM49" s="121">
        <v>0</v>
      </c>
      <c r="EN49" s="121">
        <v>0</v>
      </c>
      <c r="EO49" s="121">
        <v>0</v>
      </c>
      <c r="EP49" s="121">
        <v>0</v>
      </c>
      <c r="EQ49" s="121">
        <v>0</v>
      </c>
      <c r="ER49" s="121">
        <v>0</v>
      </c>
      <c r="ES49" s="121">
        <v>0</v>
      </c>
      <c r="ET49" s="121">
        <v>0</v>
      </c>
      <c r="EU49" s="121">
        <v>0</v>
      </c>
      <c r="EV49" s="121">
        <v>0</v>
      </c>
      <c r="EW49" s="121">
        <v>0</v>
      </c>
      <c r="EX49" s="121">
        <v>0</v>
      </c>
      <c r="EY49" s="121">
        <v>0</v>
      </c>
      <c r="EZ49" s="121">
        <v>0</v>
      </c>
      <c r="FA49" s="121">
        <v>0</v>
      </c>
      <c r="FB49" s="121">
        <v>0</v>
      </c>
      <c r="FC49" s="121">
        <v>0</v>
      </c>
      <c r="FD49" s="121">
        <v>0</v>
      </c>
      <c r="FE49" s="121">
        <v>0</v>
      </c>
      <c r="FF49" s="121">
        <v>0</v>
      </c>
      <c r="FG49" s="121">
        <v>0</v>
      </c>
      <c r="FH49" s="121">
        <v>0</v>
      </c>
      <c r="FI49" s="121">
        <v>0</v>
      </c>
      <c r="FJ49" s="121">
        <v>496</v>
      </c>
      <c r="FK49" s="121">
        <v>6600</v>
      </c>
      <c r="FL49" s="121">
        <v>0</v>
      </c>
      <c r="FM49" s="121">
        <v>0</v>
      </c>
      <c r="FN49" s="121">
        <v>0</v>
      </c>
      <c r="FO49" s="121">
        <v>0</v>
      </c>
      <c r="FP49" s="121">
        <v>0</v>
      </c>
      <c r="FQ49" s="121">
        <v>0</v>
      </c>
      <c r="FR49" s="121">
        <v>0</v>
      </c>
      <c r="FS49" s="121">
        <v>0</v>
      </c>
      <c r="FT49" s="121">
        <v>0</v>
      </c>
      <c r="FU49" s="121">
        <v>0</v>
      </c>
      <c r="FV49" s="121">
        <v>0</v>
      </c>
      <c r="FW49" s="121">
        <v>0</v>
      </c>
      <c r="FX49" s="121">
        <v>0</v>
      </c>
      <c r="FY49" s="121">
        <v>0</v>
      </c>
      <c r="FZ49" s="121">
        <v>0</v>
      </c>
      <c r="GA49" s="121">
        <v>0</v>
      </c>
      <c r="GB49" s="121">
        <v>0</v>
      </c>
      <c r="GC49" s="121">
        <v>0</v>
      </c>
      <c r="GD49" s="121">
        <v>0</v>
      </c>
      <c r="GE49" s="121">
        <v>0</v>
      </c>
      <c r="GF49" s="121">
        <v>0</v>
      </c>
      <c r="GG49" s="121">
        <v>0</v>
      </c>
      <c r="GH49" s="121">
        <v>1650</v>
      </c>
      <c r="GI49" s="121">
        <v>0</v>
      </c>
      <c r="GJ49" s="121">
        <v>0</v>
      </c>
      <c r="GK49" s="121">
        <v>0</v>
      </c>
      <c r="GL49" s="121">
        <v>0</v>
      </c>
      <c r="GM49" s="121">
        <v>0</v>
      </c>
      <c r="GN49" s="121">
        <v>0</v>
      </c>
      <c r="GO49" s="121">
        <v>0</v>
      </c>
      <c r="GP49" s="121">
        <v>15900</v>
      </c>
      <c r="GQ49" s="121">
        <v>0</v>
      </c>
      <c r="GR49" s="121">
        <v>17900</v>
      </c>
      <c r="GS49" s="121">
        <v>0</v>
      </c>
      <c r="GT49" s="121">
        <v>2600</v>
      </c>
      <c r="GU49" s="121">
        <v>800</v>
      </c>
      <c r="GV49" s="121">
        <v>0</v>
      </c>
      <c r="GW49" s="121">
        <v>0</v>
      </c>
      <c r="GX49" s="121">
        <v>0</v>
      </c>
      <c r="GY49" s="121">
        <v>0</v>
      </c>
      <c r="GZ49" s="121">
        <v>0</v>
      </c>
      <c r="HA49" s="121">
        <v>0</v>
      </c>
      <c r="HB49" s="121">
        <v>0</v>
      </c>
      <c r="HC49" s="121">
        <v>246.94</v>
      </c>
    </row>
    <row r="50" spans="1:211" s="9" customFormat="1" x14ac:dyDescent="0.2">
      <c r="A50" s="182"/>
      <c r="B50" s="157" t="s">
        <v>3</v>
      </c>
      <c r="C50" s="14"/>
      <c r="D50" s="121">
        <v>490500</v>
      </c>
      <c r="E50" s="121">
        <v>0</v>
      </c>
      <c r="F50" s="121">
        <v>0</v>
      </c>
      <c r="G50" s="121">
        <v>0</v>
      </c>
      <c r="H50" s="121">
        <v>0</v>
      </c>
      <c r="I50" s="121">
        <v>0</v>
      </c>
      <c r="J50" s="121">
        <v>0</v>
      </c>
      <c r="K50" s="93">
        <v>5250</v>
      </c>
      <c r="L50" s="93">
        <v>62300</v>
      </c>
      <c r="M50" s="93">
        <v>11050</v>
      </c>
      <c r="N50" s="93">
        <v>14000</v>
      </c>
      <c r="O50" s="121">
        <v>0</v>
      </c>
      <c r="P50" s="121">
        <v>0</v>
      </c>
      <c r="Q50" s="121">
        <v>0</v>
      </c>
      <c r="R50" s="121">
        <v>0</v>
      </c>
      <c r="S50" s="121">
        <v>282190</v>
      </c>
      <c r="T50" s="121">
        <v>0</v>
      </c>
      <c r="U50" s="121">
        <v>0</v>
      </c>
      <c r="V50" s="121">
        <v>0</v>
      </c>
      <c r="W50" s="121">
        <v>0</v>
      </c>
      <c r="X50" s="121">
        <v>0</v>
      </c>
      <c r="Y50" s="121">
        <v>0</v>
      </c>
      <c r="Z50" s="121">
        <v>0</v>
      </c>
      <c r="AA50" s="121">
        <v>0</v>
      </c>
      <c r="AB50" s="121">
        <v>0</v>
      </c>
      <c r="AC50" s="121">
        <v>0</v>
      </c>
      <c r="AD50" s="121">
        <v>0</v>
      </c>
      <c r="AE50" s="121">
        <v>0</v>
      </c>
      <c r="AF50" s="121">
        <v>0</v>
      </c>
      <c r="AG50" s="121">
        <v>0</v>
      </c>
      <c r="AH50" s="121">
        <v>0</v>
      </c>
      <c r="AI50" s="121">
        <v>0</v>
      </c>
      <c r="AJ50" s="121">
        <v>0</v>
      </c>
      <c r="AK50" s="121">
        <v>27250</v>
      </c>
      <c r="AL50" s="121">
        <v>0</v>
      </c>
      <c r="AM50" s="121">
        <v>0</v>
      </c>
      <c r="AN50" s="121">
        <v>10790</v>
      </c>
      <c r="AO50" s="121">
        <v>0</v>
      </c>
      <c r="AP50" s="121">
        <v>0</v>
      </c>
      <c r="AQ50" s="121">
        <v>0</v>
      </c>
      <c r="AR50" s="121">
        <v>0</v>
      </c>
      <c r="AS50" s="121">
        <v>0</v>
      </c>
      <c r="AT50" s="121">
        <v>0</v>
      </c>
      <c r="AU50" s="121">
        <v>0</v>
      </c>
      <c r="AV50" s="121">
        <v>0</v>
      </c>
      <c r="AW50" s="121">
        <v>0</v>
      </c>
      <c r="AX50" s="121">
        <v>0</v>
      </c>
      <c r="AY50" s="121">
        <v>0</v>
      </c>
      <c r="AZ50" s="121">
        <v>0</v>
      </c>
      <c r="BA50" s="121">
        <v>13110</v>
      </c>
      <c r="BB50" s="121">
        <v>740</v>
      </c>
      <c r="BC50" s="121">
        <v>69</v>
      </c>
      <c r="BD50" s="121">
        <v>0</v>
      </c>
      <c r="BE50" s="121">
        <v>0</v>
      </c>
      <c r="BF50" s="121">
        <v>0</v>
      </c>
      <c r="BG50" s="121">
        <v>66</v>
      </c>
      <c r="BH50" s="121">
        <v>0</v>
      </c>
      <c r="BI50" s="121">
        <v>868405</v>
      </c>
      <c r="BJ50" s="121">
        <v>80190</v>
      </c>
      <c r="BK50" s="121">
        <v>43575</v>
      </c>
      <c r="BL50" s="121">
        <v>6020</v>
      </c>
      <c r="BM50" s="121">
        <v>4815160</v>
      </c>
      <c r="BN50" s="121">
        <v>0</v>
      </c>
      <c r="BO50" s="121">
        <v>0</v>
      </c>
      <c r="BP50" s="121">
        <v>0</v>
      </c>
      <c r="BQ50" s="121">
        <v>0</v>
      </c>
      <c r="BR50" s="121">
        <v>1080</v>
      </c>
      <c r="BS50" s="121">
        <v>0</v>
      </c>
      <c r="BT50" s="121">
        <v>0</v>
      </c>
      <c r="BU50" s="121">
        <v>0</v>
      </c>
      <c r="BV50" s="121">
        <v>0</v>
      </c>
      <c r="BW50" s="121">
        <v>0</v>
      </c>
      <c r="BX50" s="121">
        <v>0</v>
      </c>
      <c r="BY50" s="121">
        <v>40</v>
      </c>
      <c r="BZ50" s="121">
        <v>0</v>
      </c>
      <c r="CA50" s="121">
        <v>0</v>
      </c>
      <c r="CB50" s="121">
        <v>0</v>
      </c>
      <c r="CC50" s="121">
        <v>0</v>
      </c>
      <c r="CD50" s="121">
        <v>0</v>
      </c>
      <c r="CE50" s="121">
        <v>0</v>
      </c>
      <c r="CF50" s="121">
        <v>0</v>
      </c>
      <c r="CG50" s="121">
        <v>0</v>
      </c>
      <c r="CH50" s="121">
        <v>0</v>
      </c>
      <c r="CI50" s="121">
        <v>0</v>
      </c>
      <c r="CJ50" s="121">
        <v>0</v>
      </c>
      <c r="CK50" s="121">
        <v>449957</v>
      </c>
      <c r="CL50" s="121">
        <v>214740</v>
      </c>
      <c r="CM50" s="121">
        <v>144</v>
      </c>
      <c r="CN50" s="121">
        <v>279663</v>
      </c>
      <c r="CO50" s="121">
        <v>0</v>
      </c>
      <c r="CP50" s="121">
        <v>0</v>
      </c>
      <c r="CQ50" s="121">
        <v>259718</v>
      </c>
      <c r="CR50" s="121">
        <v>80978.5</v>
      </c>
      <c r="CS50" s="121">
        <v>0</v>
      </c>
      <c r="CT50" s="121">
        <v>0</v>
      </c>
      <c r="CU50" s="121">
        <v>36000</v>
      </c>
      <c r="CV50" s="121">
        <v>66000</v>
      </c>
      <c r="CW50" s="121">
        <v>40000</v>
      </c>
      <c r="CX50" s="121">
        <v>0</v>
      </c>
      <c r="CY50" s="121">
        <v>0</v>
      </c>
      <c r="CZ50" s="121">
        <v>0</v>
      </c>
      <c r="DA50" s="121">
        <v>0</v>
      </c>
      <c r="DC50" s="121">
        <v>0</v>
      </c>
      <c r="DE50" s="121">
        <v>0</v>
      </c>
      <c r="DF50" s="121">
        <v>0</v>
      </c>
      <c r="DG50" s="121">
        <v>0</v>
      </c>
      <c r="DH50" s="121">
        <v>0</v>
      </c>
      <c r="DI50" s="121">
        <v>0</v>
      </c>
      <c r="DJ50" s="121">
        <v>0</v>
      </c>
      <c r="DK50" s="121">
        <v>0</v>
      </c>
      <c r="DL50" s="121">
        <v>0</v>
      </c>
      <c r="DM50" s="121">
        <v>0</v>
      </c>
      <c r="DN50" s="121">
        <v>0</v>
      </c>
      <c r="DO50" s="121">
        <v>0</v>
      </c>
      <c r="DP50" s="121">
        <v>0</v>
      </c>
      <c r="DQ50" s="121">
        <v>0</v>
      </c>
      <c r="DR50" s="121">
        <v>0</v>
      </c>
      <c r="DS50" s="121">
        <v>0</v>
      </c>
      <c r="DT50" s="121">
        <v>0</v>
      </c>
      <c r="DU50" s="121">
        <v>0</v>
      </c>
      <c r="DV50" s="121">
        <v>0</v>
      </c>
      <c r="DW50" s="121">
        <v>0</v>
      </c>
      <c r="DX50" s="121">
        <v>0</v>
      </c>
      <c r="DY50" s="121">
        <v>4800</v>
      </c>
      <c r="DZ50" s="121">
        <v>0</v>
      </c>
      <c r="EA50" s="121">
        <v>212450</v>
      </c>
      <c r="EB50" s="121">
        <v>175900</v>
      </c>
      <c r="EC50" s="121">
        <v>14040</v>
      </c>
      <c r="ED50" s="121">
        <v>0</v>
      </c>
      <c r="EE50" s="121">
        <v>0</v>
      </c>
      <c r="EF50" s="121">
        <v>0</v>
      </c>
      <c r="EG50" s="121">
        <v>0</v>
      </c>
      <c r="EH50" s="121">
        <v>20618</v>
      </c>
      <c r="EI50" s="121">
        <v>0</v>
      </c>
      <c r="EJ50" s="121">
        <v>0</v>
      </c>
      <c r="EK50" s="121">
        <v>0</v>
      </c>
      <c r="EL50" s="121">
        <v>0</v>
      </c>
      <c r="EM50" s="121">
        <v>0</v>
      </c>
      <c r="EN50" s="121">
        <v>0</v>
      </c>
      <c r="EO50" s="121">
        <v>0</v>
      </c>
      <c r="EP50" s="121">
        <v>0</v>
      </c>
      <c r="EQ50" s="121">
        <v>0</v>
      </c>
      <c r="ER50" s="121">
        <v>0</v>
      </c>
      <c r="ES50" s="121">
        <v>0</v>
      </c>
      <c r="ET50" s="121">
        <v>0</v>
      </c>
      <c r="EU50" s="121">
        <v>0</v>
      </c>
      <c r="EV50" s="121">
        <v>0</v>
      </c>
      <c r="EW50" s="121">
        <v>0</v>
      </c>
      <c r="EX50" s="121">
        <v>0</v>
      </c>
      <c r="EY50" s="121">
        <v>0</v>
      </c>
      <c r="EZ50" s="121">
        <v>0</v>
      </c>
      <c r="FA50" s="121">
        <v>0</v>
      </c>
      <c r="FB50" s="121">
        <v>0</v>
      </c>
      <c r="FC50" s="121">
        <v>0</v>
      </c>
      <c r="FD50" s="121">
        <v>0</v>
      </c>
      <c r="FE50" s="121">
        <v>0</v>
      </c>
      <c r="FF50" s="121">
        <v>0</v>
      </c>
      <c r="FG50" s="121">
        <v>0</v>
      </c>
      <c r="FH50" s="121">
        <v>0</v>
      </c>
      <c r="FI50" s="121">
        <v>0</v>
      </c>
      <c r="FJ50" s="121">
        <v>172</v>
      </c>
      <c r="FK50" s="121">
        <v>5900</v>
      </c>
      <c r="FL50" s="121">
        <v>0</v>
      </c>
      <c r="FM50" s="121">
        <v>0</v>
      </c>
      <c r="FN50" s="121">
        <v>0</v>
      </c>
      <c r="FO50" s="121">
        <v>0</v>
      </c>
      <c r="FP50" s="121">
        <v>0</v>
      </c>
      <c r="FQ50" s="121">
        <v>0</v>
      </c>
      <c r="FR50" s="121">
        <v>0</v>
      </c>
      <c r="FS50" s="121">
        <v>0</v>
      </c>
      <c r="FT50" s="121">
        <v>0</v>
      </c>
      <c r="FU50" s="121">
        <v>0</v>
      </c>
      <c r="FV50" s="121">
        <v>0</v>
      </c>
      <c r="FW50" s="121">
        <v>0</v>
      </c>
      <c r="FX50" s="121">
        <v>0</v>
      </c>
      <c r="FY50" s="121">
        <v>0</v>
      </c>
      <c r="FZ50" s="121">
        <v>0</v>
      </c>
      <c r="GA50" s="121">
        <v>0</v>
      </c>
      <c r="GB50" s="121">
        <v>0</v>
      </c>
      <c r="GC50" s="121">
        <v>0</v>
      </c>
      <c r="GD50" s="121">
        <v>0</v>
      </c>
      <c r="GE50" s="121">
        <v>0</v>
      </c>
      <c r="GF50" s="121">
        <v>0</v>
      </c>
      <c r="GG50" s="121">
        <v>0</v>
      </c>
      <c r="GH50" s="121">
        <v>4620</v>
      </c>
      <c r="GI50" s="121">
        <v>0</v>
      </c>
      <c r="GJ50" s="121">
        <v>0</v>
      </c>
      <c r="GK50" s="121">
        <v>0</v>
      </c>
      <c r="GL50" s="121">
        <v>0</v>
      </c>
      <c r="GM50" s="121">
        <v>0</v>
      </c>
      <c r="GN50" s="121">
        <v>0</v>
      </c>
      <c r="GO50" s="121">
        <v>0</v>
      </c>
      <c r="GP50" s="121">
        <v>12600</v>
      </c>
      <c r="GQ50" s="121">
        <v>0</v>
      </c>
      <c r="GR50" s="121">
        <v>17200</v>
      </c>
      <c r="GS50" s="121">
        <v>0</v>
      </c>
      <c r="GT50" s="121">
        <v>2100</v>
      </c>
      <c r="GU50" s="121">
        <v>600</v>
      </c>
      <c r="GV50" s="121">
        <v>0</v>
      </c>
      <c r="GW50" s="121">
        <v>0</v>
      </c>
      <c r="GX50" s="121">
        <v>0</v>
      </c>
      <c r="GY50" s="121">
        <v>0</v>
      </c>
      <c r="GZ50" s="121">
        <v>0</v>
      </c>
      <c r="HA50" s="121">
        <v>0</v>
      </c>
      <c r="HB50" s="121">
        <v>0</v>
      </c>
      <c r="HC50" s="121">
        <v>172.32</v>
      </c>
    </row>
    <row r="51" spans="1:211" s="9" customFormat="1" x14ac:dyDescent="0.2">
      <c r="A51" s="182"/>
      <c r="B51" s="157" t="s">
        <v>8</v>
      </c>
      <c r="C51" s="102"/>
      <c r="D51" s="121">
        <v>482300</v>
      </c>
      <c r="E51" s="121">
        <v>0</v>
      </c>
      <c r="F51" s="121">
        <v>0</v>
      </c>
      <c r="G51" s="121">
        <v>0</v>
      </c>
      <c r="H51" s="121">
        <v>0</v>
      </c>
      <c r="I51" s="121">
        <v>0</v>
      </c>
      <c r="J51" s="121">
        <v>0</v>
      </c>
      <c r="K51" s="93">
        <v>5550</v>
      </c>
      <c r="L51" s="93">
        <v>69000</v>
      </c>
      <c r="M51" s="93">
        <v>11300</v>
      </c>
      <c r="N51" s="93">
        <v>13200</v>
      </c>
      <c r="O51" s="121">
        <v>0</v>
      </c>
      <c r="P51" s="121">
        <v>0</v>
      </c>
      <c r="Q51" s="121">
        <v>0</v>
      </c>
      <c r="R51" s="121">
        <v>0</v>
      </c>
      <c r="S51" s="121">
        <v>277180</v>
      </c>
      <c r="T51" s="121">
        <v>0</v>
      </c>
      <c r="U51" s="121">
        <v>0</v>
      </c>
      <c r="V51" s="121">
        <v>0</v>
      </c>
      <c r="W51" s="121">
        <v>0</v>
      </c>
      <c r="X51" s="121">
        <v>0</v>
      </c>
      <c r="Y51" s="121">
        <v>0</v>
      </c>
      <c r="Z51" s="121">
        <v>0</v>
      </c>
      <c r="AA51" s="121">
        <v>0</v>
      </c>
      <c r="AB51" s="121">
        <v>0</v>
      </c>
      <c r="AC51" s="121">
        <v>0</v>
      </c>
      <c r="AD51" s="121">
        <v>0</v>
      </c>
      <c r="AE51" s="121">
        <v>0</v>
      </c>
      <c r="AF51" s="121">
        <v>0</v>
      </c>
      <c r="AG51" s="121">
        <v>0</v>
      </c>
      <c r="AH51" s="121">
        <v>0</v>
      </c>
      <c r="AI51" s="121">
        <v>0</v>
      </c>
      <c r="AJ51" s="121">
        <v>0</v>
      </c>
      <c r="AK51" s="121">
        <v>22250</v>
      </c>
      <c r="AL51" s="121">
        <v>0</v>
      </c>
      <c r="AM51" s="121">
        <v>0</v>
      </c>
      <c r="AN51" s="121">
        <v>1250</v>
      </c>
      <c r="AO51" s="121">
        <v>0</v>
      </c>
      <c r="AP51" s="121">
        <v>0</v>
      </c>
      <c r="AQ51" s="121">
        <v>0</v>
      </c>
      <c r="AR51" s="121">
        <v>0</v>
      </c>
      <c r="AS51" s="121">
        <v>0</v>
      </c>
      <c r="AT51" s="121">
        <v>0</v>
      </c>
      <c r="AU51" s="121">
        <v>0</v>
      </c>
      <c r="AV51" s="121">
        <v>0</v>
      </c>
      <c r="AW51" s="121">
        <v>0</v>
      </c>
      <c r="AX51" s="121">
        <v>0</v>
      </c>
      <c r="AY51" s="121">
        <v>0</v>
      </c>
      <c r="AZ51" s="121">
        <v>0</v>
      </c>
      <c r="BA51" s="121">
        <v>12210</v>
      </c>
      <c r="BB51" s="121">
        <v>735</v>
      </c>
      <c r="BC51" s="121">
        <v>48</v>
      </c>
      <c r="BD51" s="121">
        <v>0</v>
      </c>
      <c r="BE51" s="121">
        <v>0</v>
      </c>
      <c r="BF51" s="121">
        <v>0</v>
      </c>
      <c r="BG51" s="121">
        <v>57</v>
      </c>
      <c r="BH51" s="121">
        <v>0</v>
      </c>
      <c r="BI51" s="121">
        <v>822669</v>
      </c>
      <c r="BJ51" s="121">
        <v>73752</v>
      </c>
      <c r="BK51" s="121">
        <v>35375</v>
      </c>
      <c r="BL51" s="121">
        <v>6140</v>
      </c>
      <c r="BM51" s="121">
        <v>4146681</v>
      </c>
      <c r="BN51" s="121">
        <v>0</v>
      </c>
      <c r="BO51" s="121">
        <v>0</v>
      </c>
      <c r="BP51" s="121">
        <v>0</v>
      </c>
      <c r="BQ51" s="121">
        <v>0</v>
      </c>
      <c r="BR51" s="121">
        <v>1040</v>
      </c>
      <c r="BS51" s="121">
        <v>0</v>
      </c>
      <c r="BT51" s="121">
        <v>0</v>
      </c>
      <c r="BU51" s="121">
        <v>0</v>
      </c>
      <c r="BV51" s="121">
        <v>0</v>
      </c>
      <c r="BW51" s="121">
        <v>0</v>
      </c>
      <c r="BX51" s="121">
        <v>0</v>
      </c>
      <c r="BY51" s="121">
        <v>10</v>
      </c>
      <c r="BZ51" s="121">
        <v>0</v>
      </c>
      <c r="CA51" s="121">
        <v>0</v>
      </c>
      <c r="CB51" s="121">
        <v>0</v>
      </c>
      <c r="CC51" s="121">
        <v>0</v>
      </c>
      <c r="CD51" s="121">
        <v>0</v>
      </c>
      <c r="CE51" s="121">
        <v>0</v>
      </c>
      <c r="CF51" s="121">
        <v>0</v>
      </c>
      <c r="CG51" s="121">
        <v>0</v>
      </c>
      <c r="CH51" s="121">
        <v>0</v>
      </c>
      <c r="CI51" s="121">
        <v>0</v>
      </c>
      <c r="CJ51" s="121">
        <v>0</v>
      </c>
      <c r="CK51" s="121">
        <v>404051</v>
      </c>
      <c r="CL51" s="121">
        <v>185714</v>
      </c>
      <c r="CM51" s="121">
        <v>248</v>
      </c>
      <c r="CN51" s="121">
        <v>282532</v>
      </c>
      <c r="CO51" s="121">
        <v>0</v>
      </c>
      <c r="CP51" s="121">
        <v>0</v>
      </c>
      <c r="CQ51" s="121">
        <v>165990</v>
      </c>
      <c r="CR51" s="121">
        <v>66640</v>
      </c>
      <c r="CS51" s="121">
        <v>0</v>
      </c>
      <c r="CT51" s="121">
        <v>0</v>
      </c>
      <c r="CU51" s="121">
        <v>36000</v>
      </c>
      <c r="CV51" s="121">
        <v>60000</v>
      </c>
      <c r="CW51" s="121">
        <v>40000</v>
      </c>
      <c r="CX51" s="121">
        <v>0</v>
      </c>
      <c r="CY51" s="121">
        <v>0</v>
      </c>
      <c r="CZ51" s="121">
        <v>0</v>
      </c>
      <c r="DA51" s="121">
        <v>0</v>
      </c>
      <c r="DC51" s="121">
        <v>0</v>
      </c>
      <c r="DE51" s="121">
        <v>0</v>
      </c>
      <c r="DF51" s="121">
        <v>0</v>
      </c>
      <c r="DG51" s="121">
        <v>0</v>
      </c>
      <c r="DH51" s="121">
        <v>0</v>
      </c>
      <c r="DI51" s="121">
        <v>0</v>
      </c>
      <c r="DJ51" s="121">
        <v>0</v>
      </c>
      <c r="DK51" s="121">
        <v>0</v>
      </c>
      <c r="DL51" s="121">
        <v>0</v>
      </c>
      <c r="DM51" s="121">
        <v>0</v>
      </c>
      <c r="DN51" s="121">
        <v>0</v>
      </c>
      <c r="DO51" s="121">
        <v>0</v>
      </c>
      <c r="DP51" s="121">
        <v>0</v>
      </c>
      <c r="DQ51" s="121">
        <v>0</v>
      </c>
      <c r="DR51" s="121">
        <v>0</v>
      </c>
      <c r="DS51" s="121">
        <v>0</v>
      </c>
      <c r="DT51" s="121">
        <v>0</v>
      </c>
      <c r="DU51" s="121">
        <v>0</v>
      </c>
      <c r="DV51" s="121">
        <v>0</v>
      </c>
      <c r="DW51" s="121">
        <v>0</v>
      </c>
      <c r="DX51" s="121">
        <v>0</v>
      </c>
      <c r="DY51" s="121">
        <v>3850</v>
      </c>
      <c r="DZ51" s="121">
        <v>0</v>
      </c>
      <c r="EA51" s="121">
        <v>217325</v>
      </c>
      <c r="EB51" s="121">
        <v>172650</v>
      </c>
      <c r="EC51" s="121">
        <v>12218</v>
      </c>
      <c r="ED51" s="121">
        <v>0</v>
      </c>
      <c r="EE51" s="121">
        <v>0</v>
      </c>
      <c r="EF51" s="121">
        <v>0</v>
      </c>
      <c r="EG51" s="121">
        <v>0</v>
      </c>
      <c r="EH51" s="121">
        <v>17485</v>
      </c>
      <c r="EI51" s="121">
        <v>0</v>
      </c>
      <c r="EJ51" s="121">
        <v>0</v>
      </c>
      <c r="EK51" s="121">
        <v>0</v>
      </c>
      <c r="EL51" s="121">
        <v>0</v>
      </c>
      <c r="EM51" s="121">
        <v>0</v>
      </c>
      <c r="EN51" s="121">
        <v>0</v>
      </c>
      <c r="EO51" s="121">
        <v>0</v>
      </c>
      <c r="EP51" s="121">
        <v>0</v>
      </c>
      <c r="EQ51" s="121">
        <v>0</v>
      </c>
      <c r="ER51" s="121">
        <v>0</v>
      </c>
      <c r="ES51" s="121">
        <v>0</v>
      </c>
      <c r="ET51" s="121">
        <v>0</v>
      </c>
      <c r="EU51" s="121">
        <v>0</v>
      </c>
      <c r="EV51" s="121">
        <v>0</v>
      </c>
      <c r="EW51" s="121">
        <v>0</v>
      </c>
      <c r="EX51" s="121">
        <v>0</v>
      </c>
      <c r="EY51" s="121">
        <v>0</v>
      </c>
      <c r="EZ51" s="121">
        <v>0</v>
      </c>
      <c r="FA51" s="121">
        <v>0</v>
      </c>
      <c r="FB51" s="121">
        <v>0</v>
      </c>
      <c r="FC51" s="121">
        <v>0</v>
      </c>
      <c r="FD51" s="121">
        <v>0</v>
      </c>
      <c r="FE51" s="121">
        <v>0</v>
      </c>
      <c r="FF51" s="121">
        <v>0</v>
      </c>
      <c r="FG51" s="121">
        <v>0</v>
      </c>
      <c r="FH51" s="121">
        <v>0</v>
      </c>
      <c r="FI51" s="121">
        <v>0</v>
      </c>
      <c r="FJ51" s="121">
        <v>0</v>
      </c>
      <c r="FK51" s="121">
        <v>6430</v>
      </c>
      <c r="FL51" s="121">
        <v>0</v>
      </c>
      <c r="FM51" s="121">
        <v>0</v>
      </c>
      <c r="FN51" s="121">
        <v>0</v>
      </c>
      <c r="FO51" s="121">
        <v>0</v>
      </c>
      <c r="FP51" s="121">
        <v>0</v>
      </c>
      <c r="FQ51" s="121">
        <v>0</v>
      </c>
      <c r="FR51" s="121">
        <v>0</v>
      </c>
      <c r="FS51" s="121">
        <v>0</v>
      </c>
      <c r="FT51" s="121">
        <v>0</v>
      </c>
      <c r="FU51" s="121">
        <v>0</v>
      </c>
      <c r="FV51" s="121">
        <v>0</v>
      </c>
      <c r="FW51" s="121">
        <v>0</v>
      </c>
      <c r="FX51" s="121">
        <v>0</v>
      </c>
      <c r="FY51" s="121">
        <v>0</v>
      </c>
      <c r="FZ51" s="121">
        <v>0</v>
      </c>
      <c r="GA51" s="121">
        <v>0</v>
      </c>
      <c r="GB51" s="121">
        <v>0</v>
      </c>
      <c r="GC51" s="121">
        <v>0</v>
      </c>
      <c r="GD51" s="121">
        <v>0</v>
      </c>
      <c r="GE51" s="121">
        <v>0</v>
      </c>
      <c r="GF51" s="121">
        <v>0</v>
      </c>
      <c r="GG51" s="121">
        <v>0</v>
      </c>
      <c r="GH51" s="121">
        <v>4620</v>
      </c>
      <c r="GI51" s="121">
        <v>0</v>
      </c>
      <c r="GJ51" s="121">
        <v>0</v>
      </c>
      <c r="GK51" s="121">
        <v>0</v>
      </c>
      <c r="GL51" s="121">
        <v>0</v>
      </c>
      <c r="GM51" s="121">
        <v>0</v>
      </c>
      <c r="GN51" s="121">
        <v>0</v>
      </c>
      <c r="GO51" s="121">
        <v>0</v>
      </c>
      <c r="GP51" s="121">
        <v>11100</v>
      </c>
      <c r="GQ51" s="121">
        <v>0</v>
      </c>
      <c r="GR51" s="121">
        <v>14200</v>
      </c>
      <c r="GS51" s="121">
        <v>0</v>
      </c>
      <c r="GT51" s="121">
        <v>2200</v>
      </c>
      <c r="GU51" s="121">
        <v>500</v>
      </c>
      <c r="GV51" s="121">
        <v>0</v>
      </c>
      <c r="GW51" s="121">
        <v>0</v>
      </c>
      <c r="GX51" s="121">
        <v>0</v>
      </c>
      <c r="GY51" s="121">
        <v>0</v>
      </c>
      <c r="GZ51" s="121">
        <v>0</v>
      </c>
      <c r="HA51" s="121">
        <v>0</v>
      </c>
      <c r="HB51" s="121">
        <v>0</v>
      </c>
      <c r="HC51" s="121">
        <v>35.630000000000003</v>
      </c>
    </row>
    <row r="52" spans="1:211" s="9" customFormat="1" x14ac:dyDescent="0.2">
      <c r="A52" s="181" t="s">
        <v>79</v>
      </c>
      <c r="B52" s="128" t="s">
        <v>4</v>
      </c>
      <c r="C52" s="37"/>
      <c r="D52" s="111">
        <v>0</v>
      </c>
      <c r="E52" s="111">
        <v>0</v>
      </c>
      <c r="F52" s="111">
        <v>0</v>
      </c>
      <c r="G52" s="111">
        <v>0</v>
      </c>
      <c r="H52" s="111">
        <v>0</v>
      </c>
      <c r="I52" s="111">
        <v>0</v>
      </c>
      <c r="J52" s="111">
        <v>0</v>
      </c>
      <c r="K52" s="92">
        <v>0</v>
      </c>
      <c r="L52" s="92">
        <v>0</v>
      </c>
      <c r="M52" s="92">
        <v>0</v>
      </c>
      <c r="N52" s="92">
        <v>0</v>
      </c>
      <c r="O52" s="111">
        <v>0</v>
      </c>
      <c r="P52" s="111">
        <v>0</v>
      </c>
      <c r="Q52" s="111">
        <v>0</v>
      </c>
      <c r="R52" s="111">
        <v>0</v>
      </c>
      <c r="S52" s="111">
        <v>0</v>
      </c>
      <c r="T52" s="111">
        <v>0</v>
      </c>
      <c r="U52" s="111">
        <v>0</v>
      </c>
      <c r="V52" s="111">
        <v>0</v>
      </c>
      <c r="W52" s="111">
        <v>0</v>
      </c>
      <c r="X52" s="111">
        <v>0</v>
      </c>
      <c r="Y52" s="111">
        <v>0</v>
      </c>
      <c r="Z52" s="111">
        <v>0</v>
      </c>
      <c r="AA52" s="111">
        <v>0</v>
      </c>
      <c r="AB52" s="111">
        <v>0</v>
      </c>
      <c r="AC52" s="111">
        <v>0</v>
      </c>
      <c r="AD52" s="111">
        <v>0</v>
      </c>
      <c r="AE52" s="111">
        <v>0</v>
      </c>
      <c r="AF52" s="111">
        <v>0</v>
      </c>
      <c r="AG52" s="111">
        <v>0</v>
      </c>
      <c r="AH52" s="111">
        <v>0</v>
      </c>
      <c r="AI52" s="111">
        <v>0</v>
      </c>
      <c r="AJ52" s="111">
        <v>0</v>
      </c>
      <c r="AK52" s="111">
        <v>0</v>
      </c>
      <c r="AL52" s="111">
        <v>0</v>
      </c>
      <c r="AM52" s="111">
        <v>0</v>
      </c>
      <c r="AN52" s="111">
        <v>0</v>
      </c>
      <c r="AO52" s="111">
        <v>0</v>
      </c>
      <c r="AP52" s="111">
        <v>0</v>
      </c>
      <c r="AQ52" s="111">
        <v>0</v>
      </c>
      <c r="AR52" s="111">
        <v>0</v>
      </c>
      <c r="AS52" s="111">
        <v>0</v>
      </c>
      <c r="AT52" s="111">
        <v>0</v>
      </c>
      <c r="AU52" s="111">
        <v>0</v>
      </c>
      <c r="AV52" s="111">
        <v>0</v>
      </c>
      <c r="AW52" s="111">
        <v>0</v>
      </c>
      <c r="AX52" s="111">
        <v>0</v>
      </c>
      <c r="AY52" s="111">
        <v>0</v>
      </c>
      <c r="AZ52" s="111">
        <v>0</v>
      </c>
      <c r="BA52" s="111">
        <v>0</v>
      </c>
      <c r="BB52" s="111">
        <v>0</v>
      </c>
      <c r="BC52" s="111">
        <v>0</v>
      </c>
      <c r="BD52" s="111">
        <v>0</v>
      </c>
      <c r="BE52" s="111">
        <v>0</v>
      </c>
      <c r="BF52" s="111">
        <v>0</v>
      </c>
      <c r="BG52" s="111">
        <v>0</v>
      </c>
      <c r="BH52" s="111">
        <v>0</v>
      </c>
      <c r="BI52" s="111">
        <v>0</v>
      </c>
      <c r="BJ52" s="111">
        <v>0</v>
      </c>
      <c r="BK52" s="111">
        <v>0</v>
      </c>
      <c r="BL52" s="111">
        <v>0</v>
      </c>
      <c r="BM52" s="111">
        <v>0</v>
      </c>
      <c r="BN52" s="111">
        <v>0</v>
      </c>
      <c r="BO52" s="111">
        <v>0</v>
      </c>
      <c r="BP52" s="111">
        <v>0</v>
      </c>
      <c r="BQ52" s="111">
        <v>0</v>
      </c>
      <c r="BR52" s="111">
        <v>0</v>
      </c>
      <c r="BS52" s="111">
        <v>0</v>
      </c>
      <c r="BT52" s="111">
        <v>0</v>
      </c>
      <c r="BU52" s="111">
        <v>0</v>
      </c>
      <c r="BV52" s="111">
        <v>0</v>
      </c>
      <c r="BW52" s="111">
        <v>0</v>
      </c>
      <c r="BX52" s="111">
        <v>0</v>
      </c>
      <c r="BY52" s="111">
        <v>0</v>
      </c>
      <c r="BZ52" s="111">
        <v>0</v>
      </c>
      <c r="CA52" s="111">
        <v>0</v>
      </c>
      <c r="CB52" s="111">
        <v>0</v>
      </c>
      <c r="CC52" s="111">
        <v>0</v>
      </c>
      <c r="CD52" s="111">
        <v>0</v>
      </c>
      <c r="CE52" s="111">
        <v>0</v>
      </c>
      <c r="CF52" s="111">
        <v>0</v>
      </c>
      <c r="CG52" s="111">
        <v>0</v>
      </c>
      <c r="CH52" s="111">
        <v>0</v>
      </c>
      <c r="CI52" s="111">
        <v>0</v>
      </c>
      <c r="CJ52" s="111">
        <v>0</v>
      </c>
      <c r="CK52" s="111">
        <v>0</v>
      </c>
      <c r="CL52" s="111">
        <v>0</v>
      </c>
      <c r="CM52" s="111">
        <v>0</v>
      </c>
      <c r="CN52" s="111">
        <v>0</v>
      </c>
      <c r="CO52" s="111">
        <v>0</v>
      </c>
      <c r="CP52" s="111">
        <v>0</v>
      </c>
      <c r="CQ52" s="111">
        <v>0</v>
      </c>
      <c r="CR52" s="111">
        <v>0</v>
      </c>
      <c r="CS52" s="111">
        <v>0</v>
      </c>
      <c r="CT52" s="111">
        <v>0</v>
      </c>
      <c r="CU52" s="111">
        <v>0</v>
      </c>
      <c r="CV52" s="111">
        <v>0</v>
      </c>
      <c r="CW52" s="111">
        <v>0</v>
      </c>
      <c r="CX52" s="111">
        <v>0</v>
      </c>
      <c r="CY52" s="111">
        <v>0</v>
      </c>
      <c r="CZ52" s="111">
        <v>0</v>
      </c>
      <c r="DA52" s="111">
        <v>0</v>
      </c>
      <c r="DC52" s="111">
        <v>0</v>
      </c>
      <c r="DE52" s="118">
        <v>0</v>
      </c>
      <c r="DF52" s="111">
        <v>0</v>
      </c>
      <c r="DG52" s="111">
        <v>0</v>
      </c>
      <c r="DH52" s="111">
        <v>0</v>
      </c>
      <c r="DI52" s="111">
        <v>0</v>
      </c>
      <c r="DJ52" s="111">
        <v>0</v>
      </c>
      <c r="DK52" s="111">
        <v>0</v>
      </c>
      <c r="DL52" s="111">
        <v>0</v>
      </c>
      <c r="DM52" s="111">
        <v>0</v>
      </c>
      <c r="DN52" s="111">
        <v>0</v>
      </c>
      <c r="DO52" s="111">
        <v>0</v>
      </c>
      <c r="DP52" s="111">
        <v>0</v>
      </c>
      <c r="DQ52" s="111">
        <v>0</v>
      </c>
      <c r="DR52" s="111">
        <v>0</v>
      </c>
      <c r="DS52" s="111">
        <v>0</v>
      </c>
      <c r="DT52" s="111"/>
      <c r="DU52" s="111">
        <v>0</v>
      </c>
      <c r="DV52" s="111"/>
      <c r="DW52" s="111"/>
      <c r="DX52" s="111">
        <v>0</v>
      </c>
      <c r="DY52" s="111">
        <v>0</v>
      </c>
      <c r="DZ52" s="111">
        <v>0</v>
      </c>
      <c r="EA52" s="111">
        <v>0</v>
      </c>
      <c r="EB52" s="111">
        <v>0</v>
      </c>
      <c r="EC52" s="111">
        <v>0</v>
      </c>
      <c r="ED52" s="111">
        <v>0</v>
      </c>
      <c r="EE52" s="111">
        <v>0</v>
      </c>
      <c r="EF52" s="111">
        <v>0</v>
      </c>
      <c r="EG52" s="111">
        <v>0</v>
      </c>
      <c r="EH52" s="111">
        <v>0</v>
      </c>
      <c r="EI52" s="111">
        <v>0</v>
      </c>
      <c r="EJ52" s="111">
        <v>0</v>
      </c>
      <c r="EK52" s="111">
        <v>0</v>
      </c>
      <c r="EL52" s="111">
        <v>0</v>
      </c>
      <c r="EM52" s="111">
        <v>0</v>
      </c>
      <c r="EN52" s="111">
        <v>0</v>
      </c>
      <c r="EO52" s="111">
        <v>0</v>
      </c>
      <c r="EP52" s="111">
        <v>0</v>
      </c>
      <c r="EQ52" s="111">
        <v>0</v>
      </c>
      <c r="ER52" s="111">
        <v>0</v>
      </c>
      <c r="ES52" s="111">
        <v>0</v>
      </c>
      <c r="ET52" s="111">
        <v>0</v>
      </c>
      <c r="EU52" s="111">
        <v>0</v>
      </c>
      <c r="EV52" s="111">
        <v>0</v>
      </c>
      <c r="EW52" s="111">
        <v>0</v>
      </c>
      <c r="EX52" s="111">
        <v>0</v>
      </c>
      <c r="EY52" s="111">
        <v>0</v>
      </c>
      <c r="EZ52" s="111">
        <v>0</v>
      </c>
      <c r="FA52" s="111">
        <v>0</v>
      </c>
      <c r="FB52" s="118">
        <v>0</v>
      </c>
      <c r="FC52" s="111">
        <v>0</v>
      </c>
      <c r="FD52" s="111">
        <v>0</v>
      </c>
      <c r="FE52" s="111">
        <v>0</v>
      </c>
      <c r="FF52" s="111">
        <v>0</v>
      </c>
      <c r="FG52" s="111">
        <v>0</v>
      </c>
      <c r="FH52" s="111">
        <v>0</v>
      </c>
      <c r="FI52" s="111">
        <v>0</v>
      </c>
      <c r="FJ52" s="111">
        <v>0</v>
      </c>
      <c r="FK52" s="111">
        <v>0</v>
      </c>
      <c r="FL52" s="111">
        <v>0</v>
      </c>
      <c r="FM52" s="111">
        <v>0</v>
      </c>
      <c r="FN52" s="111">
        <v>0</v>
      </c>
      <c r="FO52" s="111">
        <v>0</v>
      </c>
      <c r="FP52" s="111">
        <v>0</v>
      </c>
      <c r="FQ52" s="111">
        <v>0</v>
      </c>
      <c r="FR52" s="111">
        <v>0</v>
      </c>
      <c r="FS52" s="111">
        <v>0</v>
      </c>
      <c r="FT52" s="111">
        <v>0</v>
      </c>
      <c r="FU52" s="111">
        <v>0</v>
      </c>
      <c r="FV52" s="111">
        <v>0</v>
      </c>
      <c r="FW52" s="111">
        <v>0</v>
      </c>
      <c r="FX52" s="111">
        <v>0</v>
      </c>
      <c r="FY52" s="111">
        <v>0</v>
      </c>
      <c r="FZ52" s="111">
        <v>0</v>
      </c>
      <c r="GA52" s="111">
        <v>0</v>
      </c>
      <c r="GB52" s="111">
        <v>0</v>
      </c>
      <c r="GC52" s="111">
        <v>0</v>
      </c>
      <c r="GD52" s="111">
        <v>0</v>
      </c>
      <c r="GE52" s="111">
        <v>0</v>
      </c>
      <c r="GF52" s="111">
        <v>0</v>
      </c>
      <c r="GG52" s="111">
        <v>0</v>
      </c>
      <c r="GH52" s="111">
        <v>0</v>
      </c>
      <c r="GI52" s="111">
        <v>0</v>
      </c>
      <c r="GJ52" s="111">
        <v>0</v>
      </c>
      <c r="GK52" s="111">
        <v>0</v>
      </c>
      <c r="GL52" s="111">
        <v>0</v>
      </c>
      <c r="GM52" s="111">
        <v>0</v>
      </c>
      <c r="GN52" s="111">
        <v>0</v>
      </c>
      <c r="GO52" s="111">
        <v>0</v>
      </c>
      <c r="GP52" s="111">
        <v>0</v>
      </c>
      <c r="GQ52" s="111">
        <v>0</v>
      </c>
      <c r="GR52" s="111">
        <v>0</v>
      </c>
      <c r="GS52" s="111">
        <v>0</v>
      </c>
      <c r="GT52" s="111">
        <v>0</v>
      </c>
      <c r="GU52" s="111">
        <v>0</v>
      </c>
      <c r="GV52" s="111">
        <v>0</v>
      </c>
      <c r="GW52" s="111">
        <v>0</v>
      </c>
      <c r="GX52" s="111">
        <v>0</v>
      </c>
      <c r="GY52" s="111">
        <v>0</v>
      </c>
      <c r="GZ52" s="111">
        <v>0</v>
      </c>
      <c r="HA52" s="111">
        <v>0</v>
      </c>
      <c r="HB52" s="111">
        <v>0</v>
      </c>
      <c r="HC52" s="111">
        <v>0</v>
      </c>
    </row>
    <row r="53" spans="1:211" s="9" customFormat="1" x14ac:dyDescent="0.2">
      <c r="A53" s="180"/>
      <c r="B53" s="91" t="s">
        <v>3</v>
      </c>
      <c r="C53" s="37"/>
      <c r="D53" s="111">
        <v>0</v>
      </c>
      <c r="E53" s="111">
        <v>0</v>
      </c>
      <c r="F53" s="111">
        <v>0</v>
      </c>
      <c r="G53" s="111">
        <v>0</v>
      </c>
      <c r="H53" s="111">
        <v>0</v>
      </c>
      <c r="I53" s="111">
        <v>0</v>
      </c>
      <c r="J53" s="111">
        <v>0</v>
      </c>
      <c r="K53" s="92">
        <v>0</v>
      </c>
      <c r="L53" s="92">
        <v>0</v>
      </c>
      <c r="M53" s="92">
        <v>0</v>
      </c>
      <c r="N53" s="92">
        <v>0</v>
      </c>
      <c r="O53" s="111">
        <v>0</v>
      </c>
      <c r="P53" s="111">
        <v>0</v>
      </c>
      <c r="Q53" s="111">
        <v>0</v>
      </c>
      <c r="R53" s="111">
        <v>0</v>
      </c>
      <c r="S53" s="111">
        <v>0</v>
      </c>
      <c r="T53" s="111">
        <v>0</v>
      </c>
      <c r="U53" s="111">
        <v>0</v>
      </c>
      <c r="V53" s="111">
        <v>0</v>
      </c>
      <c r="W53" s="111">
        <v>0</v>
      </c>
      <c r="X53" s="111">
        <v>0</v>
      </c>
      <c r="Y53" s="111">
        <v>0</v>
      </c>
      <c r="Z53" s="111">
        <v>0</v>
      </c>
      <c r="AA53" s="111">
        <v>0</v>
      </c>
      <c r="AB53" s="111">
        <v>0</v>
      </c>
      <c r="AC53" s="111">
        <v>0</v>
      </c>
      <c r="AD53" s="111">
        <v>0</v>
      </c>
      <c r="AE53" s="111">
        <v>0</v>
      </c>
      <c r="AF53" s="111">
        <v>0</v>
      </c>
      <c r="AG53" s="111">
        <v>0</v>
      </c>
      <c r="AH53" s="111">
        <v>0</v>
      </c>
      <c r="AI53" s="111">
        <v>0</v>
      </c>
      <c r="AJ53" s="111">
        <v>0</v>
      </c>
      <c r="AK53" s="111">
        <v>0</v>
      </c>
      <c r="AL53" s="111">
        <v>0</v>
      </c>
      <c r="AM53" s="111">
        <v>0</v>
      </c>
      <c r="AN53" s="111">
        <v>0</v>
      </c>
      <c r="AO53" s="111">
        <v>0</v>
      </c>
      <c r="AP53" s="111">
        <v>0</v>
      </c>
      <c r="AQ53" s="111">
        <v>0</v>
      </c>
      <c r="AR53" s="111">
        <v>0</v>
      </c>
      <c r="AS53" s="111">
        <v>0</v>
      </c>
      <c r="AT53" s="111">
        <v>0</v>
      </c>
      <c r="AU53" s="111">
        <v>0</v>
      </c>
      <c r="AV53" s="111">
        <v>0</v>
      </c>
      <c r="AW53" s="111">
        <v>0</v>
      </c>
      <c r="AX53" s="111">
        <v>0</v>
      </c>
      <c r="AY53" s="111">
        <v>0</v>
      </c>
      <c r="AZ53" s="111">
        <v>0</v>
      </c>
      <c r="BA53" s="111">
        <v>0</v>
      </c>
      <c r="BB53" s="111">
        <v>0</v>
      </c>
      <c r="BC53" s="111">
        <v>0</v>
      </c>
      <c r="BD53" s="111">
        <v>0</v>
      </c>
      <c r="BE53" s="111">
        <v>0</v>
      </c>
      <c r="BF53" s="111">
        <v>0</v>
      </c>
      <c r="BG53" s="111">
        <v>0</v>
      </c>
      <c r="BH53" s="111">
        <v>0</v>
      </c>
      <c r="BI53" s="111">
        <v>0</v>
      </c>
      <c r="BJ53" s="111">
        <v>0</v>
      </c>
      <c r="BK53" s="111">
        <v>0</v>
      </c>
      <c r="BL53" s="111">
        <v>0</v>
      </c>
      <c r="BM53" s="111">
        <v>0</v>
      </c>
      <c r="BN53" s="111">
        <v>0</v>
      </c>
      <c r="BO53" s="111">
        <v>0</v>
      </c>
      <c r="BP53" s="111">
        <v>0</v>
      </c>
      <c r="BQ53" s="111">
        <v>0</v>
      </c>
      <c r="BR53" s="111">
        <v>0</v>
      </c>
      <c r="BS53" s="111">
        <v>0</v>
      </c>
      <c r="BT53" s="111">
        <v>0</v>
      </c>
      <c r="BU53" s="111">
        <v>0</v>
      </c>
      <c r="BV53" s="111">
        <v>0</v>
      </c>
      <c r="BW53" s="111">
        <v>0</v>
      </c>
      <c r="BX53" s="111">
        <v>0</v>
      </c>
      <c r="BY53" s="111">
        <v>0</v>
      </c>
      <c r="BZ53" s="111">
        <v>0</v>
      </c>
      <c r="CA53" s="111">
        <v>0</v>
      </c>
      <c r="CB53" s="111">
        <v>0</v>
      </c>
      <c r="CC53" s="111">
        <v>0</v>
      </c>
      <c r="CD53" s="111">
        <v>0</v>
      </c>
      <c r="CE53" s="111">
        <v>0</v>
      </c>
      <c r="CF53" s="111">
        <v>0</v>
      </c>
      <c r="CG53" s="111">
        <v>0</v>
      </c>
      <c r="CH53" s="111">
        <v>0</v>
      </c>
      <c r="CI53" s="111">
        <v>0</v>
      </c>
      <c r="CJ53" s="111">
        <v>0</v>
      </c>
      <c r="CK53" s="111">
        <v>0</v>
      </c>
      <c r="CL53" s="111">
        <v>0</v>
      </c>
      <c r="CM53" s="111">
        <v>0</v>
      </c>
      <c r="CN53" s="111">
        <v>0</v>
      </c>
      <c r="CO53" s="111">
        <v>0</v>
      </c>
      <c r="CP53" s="111">
        <v>0</v>
      </c>
      <c r="CQ53" s="111">
        <v>0</v>
      </c>
      <c r="CR53" s="111">
        <v>0</v>
      </c>
      <c r="CS53" s="111">
        <v>0</v>
      </c>
      <c r="CT53" s="111">
        <v>0</v>
      </c>
      <c r="CU53" s="111">
        <v>0</v>
      </c>
      <c r="CV53" s="111">
        <v>0</v>
      </c>
      <c r="CW53" s="111">
        <v>0</v>
      </c>
      <c r="CX53" s="111">
        <v>0</v>
      </c>
      <c r="CY53" s="111">
        <v>0</v>
      </c>
      <c r="CZ53" s="111">
        <v>0</v>
      </c>
      <c r="DA53" s="111">
        <v>0</v>
      </c>
      <c r="DC53" s="111">
        <v>0</v>
      </c>
      <c r="DE53" s="118">
        <v>0</v>
      </c>
      <c r="DF53" s="111">
        <v>0</v>
      </c>
      <c r="DG53" s="111">
        <v>0</v>
      </c>
      <c r="DH53" s="111">
        <v>0</v>
      </c>
      <c r="DI53" s="111">
        <v>0</v>
      </c>
      <c r="DJ53" s="111">
        <v>0</v>
      </c>
      <c r="DK53" s="111">
        <v>0</v>
      </c>
      <c r="DL53" s="111">
        <v>0</v>
      </c>
      <c r="DM53" s="111">
        <v>0</v>
      </c>
      <c r="DN53" s="111">
        <v>0</v>
      </c>
      <c r="DO53" s="111">
        <v>0</v>
      </c>
      <c r="DP53" s="111">
        <v>0</v>
      </c>
      <c r="DQ53" s="111">
        <v>0</v>
      </c>
      <c r="DR53" s="111">
        <v>0</v>
      </c>
      <c r="DS53" s="111">
        <v>0</v>
      </c>
      <c r="DT53" s="111"/>
      <c r="DU53" s="111">
        <v>0</v>
      </c>
      <c r="DV53" s="111"/>
      <c r="DW53" s="111"/>
      <c r="DX53" s="111">
        <v>0</v>
      </c>
      <c r="DY53" s="111">
        <v>0</v>
      </c>
      <c r="DZ53" s="111">
        <v>0</v>
      </c>
      <c r="EA53" s="111">
        <v>0</v>
      </c>
      <c r="EB53" s="111">
        <v>0</v>
      </c>
      <c r="EC53" s="111">
        <v>0</v>
      </c>
      <c r="ED53" s="111">
        <v>0</v>
      </c>
      <c r="EE53" s="111">
        <v>0</v>
      </c>
      <c r="EF53" s="111">
        <v>0</v>
      </c>
      <c r="EG53" s="111">
        <v>0</v>
      </c>
      <c r="EH53" s="111">
        <v>0</v>
      </c>
      <c r="EI53" s="111">
        <v>0</v>
      </c>
      <c r="EJ53" s="111">
        <v>0</v>
      </c>
      <c r="EK53" s="111">
        <v>0</v>
      </c>
      <c r="EL53" s="111">
        <v>0</v>
      </c>
      <c r="EM53" s="111">
        <v>0</v>
      </c>
      <c r="EN53" s="111">
        <v>0</v>
      </c>
      <c r="EO53" s="111">
        <v>0</v>
      </c>
      <c r="EP53" s="111">
        <v>0</v>
      </c>
      <c r="EQ53" s="111">
        <v>0</v>
      </c>
      <c r="ER53" s="111">
        <v>0</v>
      </c>
      <c r="ES53" s="111">
        <v>0</v>
      </c>
      <c r="ET53" s="111">
        <v>0</v>
      </c>
      <c r="EU53" s="111">
        <v>0</v>
      </c>
      <c r="EV53" s="111">
        <v>0</v>
      </c>
      <c r="EW53" s="111">
        <v>0</v>
      </c>
      <c r="EX53" s="111">
        <v>0</v>
      </c>
      <c r="EY53" s="111">
        <v>0</v>
      </c>
      <c r="EZ53" s="111">
        <v>0</v>
      </c>
      <c r="FA53" s="111">
        <v>0</v>
      </c>
      <c r="FB53" s="118">
        <v>0</v>
      </c>
      <c r="FC53" s="111">
        <v>0</v>
      </c>
      <c r="FD53" s="111">
        <v>0</v>
      </c>
      <c r="FE53" s="111">
        <v>0</v>
      </c>
      <c r="FF53" s="111">
        <v>0</v>
      </c>
      <c r="FG53" s="111">
        <v>0</v>
      </c>
      <c r="FH53" s="111">
        <v>0</v>
      </c>
      <c r="FI53" s="111">
        <v>0</v>
      </c>
      <c r="FJ53" s="111">
        <v>0</v>
      </c>
      <c r="FK53" s="111">
        <v>0</v>
      </c>
      <c r="FL53" s="111">
        <v>0</v>
      </c>
      <c r="FM53" s="111">
        <v>0</v>
      </c>
      <c r="FN53" s="111">
        <v>0</v>
      </c>
      <c r="FO53" s="111">
        <v>0</v>
      </c>
      <c r="FP53" s="111">
        <v>0</v>
      </c>
      <c r="FQ53" s="111">
        <v>0</v>
      </c>
      <c r="FR53" s="111">
        <v>0</v>
      </c>
      <c r="FS53" s="111">
        <v>0</v>
      </c>
      <c r="FT53" s="111">
        <v>0</v>
      </c>
      <c r="FU53" s="111">
        <v>0</v>
      </c>
      <c r="FV53" s="111">
        <v>0</v>
      </c>
      <c r="FW53" s="111">
        <v>0</v>
      </c>
      <c r="FX53" s="111">
        <v>0</v>
      </c>
      <c r="FY53" s="111">
        <v>0</v>
      </c>
      <c r="FZ53" s="111">
        <v>0</v>
      </c>
      <c r="GA53" s="111">
        <v>0</v>
      </c>
      <c r="GB53" s="111">
        <v>0</v>
      </c>
      <c r="GC53" s="111">
        <v>0</v>
      </c>
      <c r="GD53" s="111">
        <v>0</v>
      </c>
      <c r="GE53" s="111">
        <v>0</v>
      </c>
      <c r="GF53" s="111">
        <v>0</v>
      </c>
      <c r="GG53" s="111">
        <v>0</v>
      </c>
      <c r="GH53" s="111">
        <v>0</v>
      </c>
      <c r="GI53" s="111">
        <v>0</v>
      </c>
      <c r="GJ53" s="111">
        <v>0</v>
      </c>
      <c r="GK53" s="111">
        <v>0</v>
      </c>
      <c r="GL53" s="111">
        <v>0</v>
      </c>
      <c r="GM53" s="111">
        <v>0</v>
      </c>
      <c r="GN53" s="111">
        <v>0</v>
      </c>
      <c r="GO53" s="111">
        <v>0</v>
      </c>
      <c r="GP53" s="111">
        <v>0</v>
      </c>
      <c r="GQ53" s="111">
        <v>0</v>
      </c>
      <c r="GR53" s="111">
        <v>0</v>
      </c>
      <c r="GS53" s="111">
        <v>0</v>
      </c>
      <c r="GT53" s="111">
        <v>0</v>
      </c>
      <c r="GU53" s="111">
        <v>0</v>
      </c>
      <c r="GV53" s="111">
        <v>0</v>
      </c>
      <c r="GW53" s="111">
        <v>0</v>
      </c>
      <c r="GX53" s="111">
        <v>0</v>
      </c>
      <c r="GY53" s="111">
        <v>0</v>
      </c>
      <c r="GZ53" s="111">
        <v>0</v>
      </c>
      <c r="HA53" s="111">
        <v>0</v>
      </c>
      <c r="HB53" s="111">
        <v>0</v>
      </c>
      <c r="HC53" s="111">
        <v>0</v>
      </c>
    </row>
    <row r="54" spans="1:211" s="9" customFormat="1" x14ac:dyDescent="0.2">
      <c r="A54" s="180"/>
      <c r="B54" s="91" t="s">
        <v>8</v>
      </c>
      <c r="C54" s="102"/>
      <c r="D54" s="111">
        <v>0</v>
      </c>
      <c r="E54" s="111">
        <v>0</v>
      </c>
      <c r="F54" s="111">
        <v>0</v>
      </c>
      <c r="G54" s="111">
        <v>0</v>
      </c>
      <c r="H54" s="111">
        <v>0</v>
      </c>
      <c r="I54" s="111">
        <v>0</v>
      </c>
      <c r="J54" s="111">
        <v>0</v>
      </c>
      <c r="K54" s="92">
        <v>0</v>
      </c>
      <c r="L54" s="92">
        <v>0</v>
      </c>
      <c r="M54" s="92">
        <v>0</v>
      </c>
      <c r="N54" s="92">
        <v>0</v>
      </c>
      <c r="O54" s="111">
        <v>0</v>
      </c>
      <c r="P54" s="111">
        <v>0</v>
      </c>
      <c r="Q54" s="111">
        <v>0</v>
      </c>
      <c r="R54" s="111">
        <v>0</v>
      </c>
      <c r="S54" s="111">
        <v>0</v>
      </c>
      <c r="T54" s="111">
        <v>0</v>
      </c>
      <c r="U54" s="111">
        <v>0</v>
      </c>
      <c r="V54" s="111">
        <v>0</v>
      </c>
      <c r="W54" s="111">
        <v>0</v>
      </c>
      <c r="X54" s="111">
        <v>0</v>
      </c>
      <c r="Y54" s="111">
        <v>0</v>
      </c>
      <c r="Z54" s="111">
        <v>0</v>
      </c>
      <c r="AA54" s="111">
        <v>0</v>
      </c>
      <c r="AB54" s="111">
        <v>0</v>
      </c>
      <c r="AC54" s="111">
        <v>0</v>
      </c>
      <c r="AD54" s="111">
        <v>0</v>
      </c>
      <c r="AE54" s="111">
        <v>0</v>
      </c>
      <c r="AF54" s="111">
        <v>0</v>
      </c>
      <c r="AG54" s="111">
        <v>0</v>
      </c>
      <c r="AH54" s="111">
        <v>0</v>
      </c>
      <c r="AI54" s="111">
        <v>0</v>
      </c>
      <c r="AJ54" s="111">
        <v>0</v>
      </c>
      <c r="AK54" s="111">
        <v>0</v>
      </c>
      <c r="AL54" s="111">
        <v>0</v>
      </c>
      <c r="AM54" s="111">
        <v>0</v>
      </c>
      <c r="AN54" s="111">
        <v>0</v>
      </c>
      <c r="AO54" s="111">
        <v>0</v>
      </c>
      <c r="AP54" s="111">
        <v>0</v>
      </c>
      <c r="AQ54" s="111">
        <v>0</v>
      </c>
      <c r="AR54" s="111">
        <v>0</v>
      </c>
      <c r="AS54" s="111">
        <v>0</v>
      </c>
      <c r="AT54" s="111">
        <v>0</v>
      </c>
      <c r="AU54" s="111">
        <v>0</v>
      </c>
      <c r="AV54" s="111">
        <v>0</v>
      </c>
      <c r="AW54" s="111">
        <v>0</v>
      </c>
      <c r="AX54" s="111">
        <v>0</v>
      </c>
      <c r="AY54" s="111">
        <v>0</v>
      </c>
      <c r="AZ54" s="111">
        <v>0</v>
      </c>
      <c r="BA54" s="111">
        <v>0</v>
      </c>
      <c r="BB54" s="111">
        <v>0</v>
      </c>
      <c r="BC54" s="111">
        <v>0</v>
      </c>
      <c r="BD54" s="111">
        <v>0</v>
      </c>
      <c r="BE54" s="111">
        <v>0</v>
      </c>
      <c r="BF54" s="111">
        <v>0</v>
      </c>
      <c r="BG54" s="111">
        <v>0</v>
      </c>
      <c r="BH54" s="111">
        <v>0</v>
      </c>
      <c r="BI54" s="111">
        <v>0</v>
      </c>
      <c r="BJ54" s="111">
        <v>0</v>
      </c>
      <c r="BK54" s="111">
        <v>0</v>
      </c>
      <c r="BL54" s="111">
        <v>0</v>
      </c>
      <c r="BM54" s="111">
        <v>0</v>
      </c>
      <c r="BN54" s="111">
        <v>0</v>
      </c>
      <c r="BO54" s="111">
        <v>0</v>
      </c>
      <c r="BP54" s="111">
        <v>0</v>
      </c>
      <c r="BQ54" s="111">
        <v>0</v>
      </c>
      <c r="BR54" s="111">
        <v>0</v>
      </c>
      <c r="BS54" s="111">
        <v>0</v>
      </c>
      <c r="BT54" s="111">
        <v>0</v>
      </c>
      <c r="BU54" s="111">
        <v>0</v>
      </c>
      <c r="BV54" s="111">
        <v>0</v>
      </c>
      <c r="BW54" s="111">
        <v>0</v>
      </c>
      <c r="BX54" s="111">
        <v>0</v>
      </c>
      <c r="BY54" s="111">
        <v>0</v>
      </c>
      <c r="BZ54" s="111">
        <v>0</v>
      </c>
      <c r="CA54" s="111">
        <v>0</v>
      </c>
      <c r="CB54" s="111">
        <v>0</v>
      </c>
      <c r="CC54" s="111">
        <v>0</v>
      </c>
      <c r="CD54" s="111">
        <v>0</v>
      </c>
      <c r="CE54" s="111">
        <v>0</v>
      </c>
      <c r="CF54" s="111">
        <v>0</v>
      </c>
      <c r="CG54" s="111">
        <v>0</v>
      </c>
      <c r="CH54" s="111">
        <v>0</v>
      </c>
      <c r="CI54" s="111">
        <v>0</v>
      </c>
      <c r="CJ54" s="111">
        <v>0</v>
      </c>
      <c r="CK54" s="111">
        <v>0</v>
      </c>
      <c r="CL54" s="111">
        <v>0</v>
      </c>
      <c r="CM54" s="111">
        <v>0</v>
      </c>
      <c r="CN54" s="111">
        <v>0</v>
      </c>
      <c r="CO54" s="111">
        <v>0</v>
      </c>
      <c r="CP54" s="111">
        <v>0</v>
      </c>
      <c r="CQ54" s="111">
        <v>0</v>
      </c>
      <c r="CR54" s="111">
        <v>0</v>
      </c>
      <c r="CS54" s="111">
        <v>0</v>
      </c>
      <c r="CT54" s="111">
        <v>0</v>
      </c>
      <c r="CU54" s="111">
        <v>0</v>
      </c>
      <c r="CV54" s="111">
        <v>0</v>
      </c>
      <c r="CW54" s="111">
        <v>0</v>
      </c>
      <c r="CX54" s="111">
        <v>0</v>
      </c>
      <c r="CY54" s="111">
        <v>0</v>
      </c>
      <c r="CZ54" s="111">
        <v>0</v>
      </c>
      <c r="DA54" s="111">
        <v>0</v>
      </c>
      <c r="DC54" s="111">
        <v>0</v>
      </c>
      <c r="DE54" s="118">
        <v>0</v>
      </c>
      <c r="DF54" s="111">
        <v>0</v>
      </c>
      <c r="DG54" s="111">
        <v>0</v>
      </c>
      <c r="DH54" s="111">
        <v>0</v>
      </c>
      <c r="DI54" s="111">
        <v>0</v>
      </c>
      <c r="DJ54" s="111">
        <v>0</v>
      </c>
      <c r="DK54" s="111">
        <v>0</v>
      </c>
      <c r="DL54" s="111">
        <v>0</v>
      </c>
      <c r="DM54" s="111">
        <v>0</v>
      </c>
      <c r="DN54" s="111">
        <v>0</v>
      </c>
      <c r="DO54" s="111">
        <v>0</v>
      </c>
      <c r="DP54" s="111">
        <v>0</v>
      </c>
      <c r="DQ54" s="111">
        <v>0</v>
      </c>
      <c r="DR54" s="111">
        <v>0</v>
      </c>
      <c r="DS54" s="111">
        <v>0</v>
      </c>
      <c r="DT54" s="111"/>
      <c r="DU54" s="111">
        <v>0</v>
      </c>
      <c r="DV54" s="111"/>
      <c r="DW54" s="111"/>
      <c r="DX54" s="111">
        <v>0</v>
      </c>
      <c r="DY54" s="111">
        <v>0</v>
      </c>
      <c r="DZ54" s="111">
        <v>0</v>
      </c>
      <c r="EA54" s="111">
        <v>0</v>
      </c>
      <c r="EB54" s="111">
        <v>0</v>
      </c>
      <c r="EC54" s="111">
        <v>0</v>
      </c>
      <c r="ED54" s="111">
        <v>0</v>
      </c>
      <c r="EE54" s="111">
        <v>0</v>
      </c>
      <c r="EF54" s="111">
        <v>0</v>
      </c>
      <c r="EG54" s="111">
        <v>0</v>
      </c>
      <c r="EH54" s="111">
        <v>0</v>
      </c>
      <c r="EI54" s="111">
        <v>0</v>
      </c>
      <c r="EJ54" s="111">
        <v>0</v>
      </c>
      <c r="EK54" s="111">
        <v>0</v>
      </c>
      <c r="EL54" s="111">
        <v>0</v>
      </c>
      <c r="EM54" s="111">
        <v>0</v>
      </c>
      <c r="EN54" s="111">
        <v>0</v>
      </c>
      <c r="EO54" s="111">
        <v>0</v>
      </c>
      <c r="EP54" s="111">
        <v>0</v>
      </c>
      <c r="EQ54" s="111">
        <v>0</v>
      </c>
      <c r="ER54" s="111">
        <v>0</v>
      </c>
      <c r="ES54" s="111">
        <v>0</v>
      </c>
      <c r="ET54" s="111">
        <v>0</v>
      </c>
      <c r="EU54" s="111">
        <v>0</v>
      </c>
      <c r="EV54" s="111">
        <v>0</v>
      </c>
      <c r="EW54" s="111">
        <v>0</v>
      </c>
      <c r="EX54" s="111">
        <v>0</v>
      </c>
      <c r="EY54" s="111">
        <v>0</v>
      </c>
      <c r="EZ54" s="111">
        <v>0</v>
      </c>
      <c r="FA54" s="111">
        <v>0</v>
      </c>
      <c r="FB54" s="111">
        <v>0</v>
      </c>
      <c r="FC54" s="111">
        <v>0</v>
      </c>
      <c r="FD54" s="111">
        <v>0</v>
      </c>
      <c r="FE54" s="111">
        <v>0</v>
      </c>
      <c r="FF54" s="111">
        <v>0</v>
      </c>
      <c r="FG54" s="111">
        <v>0</v>
      </c>
      <c r="FH54" s="111">
        <v>0</v>
      </c>
      <c r="FI54" s="111">
        <v>0</v>
      </c>
      <c r="FJ54" s="111">
        <v>0</v>
      </c>
      <c r="FK54" s="111">
        <v>0</v>
      </c>
      <c r="FL54" s="111">
        <v>0</v>
      </c>
      <c r="FM54" s="111">
        <v>0</v>
      </c>
      <c r="FN54" s="111">
        <v>0</v>
      </c>
      <c r="FO54" s="111">
        <v>0</v>
      </c>
      <c r="FP54" s="111">
        <v>0</v>
      </c>
      <c r="FQ54" s="111">
        <v>0</v>
      </c>
      <c r="FR54" s="111">
        <v>0</v>
      </c>
      <c r="FS54" s="111">
        <v>0</v>
      </c>
      <c r="FT54" s="111">
        <v>0</v>
      </c>
      <c r="FU54" s="111">
        <v>0</v>
      </c>
      <c r="FV54" s="111">
        <v>0</v>
      </c>
      <c r="FW54" s="111">
        <v>0</v>
      </c>
      <c r="FX54" s="111">
        <v>0</v>
      </c>
      <c r="FY54" s="111">
        <v>0</v>
      </c>
      <c r="FZ54" s="111">
        <v>0</v>
      </c>
      <c r="GA54" s="111">
        <v>0</v>
      </c>
      <c r="GB54" s="111">
        <v>0</v>
      </c>
      <c r="GC54" s="111">
        <v>0</v>
      </c>
      <c r="GD54" s="111">
        <v>0</v>
      </c>
      <c r="GE54" s="111">
        <v>0</v>
      </c>
      <c r="GF54" s="111">
        <v>0</v>
      </c>
      <c r="GG54" s="111">
        <v>0</v>
      </c>
      <c r="GH54" s="111">
        <v>0</v>
      </c>
      <c r="GI54" s="111">
        <v>0</v>
      </c>
      <c r="GJ54" s="111">
        <v>0</v>
      </c>
      <c r="GK54" s="111">
        <v>0</v>
      </c>
      <c r="GL54" s="111">
        <v>0</v>
      </c>
      <c r="GM54" s="111">
        <v>0</v>
      </c>
      <c r="GN54" s="111">
        <v>0</v>
      </c>
      <c r="GO54" s="111">
        <v>0</v>
      </c>
      <c r="GP54" s="111">
        <v>0</v>
      </c>
      <c r="GQ54" s="111">
        <v>0</v>
      </c>
      <c r="GR54" s="111">
        <v>0</v>
      </c>
      <c r="GS54" s="111">
        <v>0</v>
      </c>
      <c r="GT54" s="111">
        <v>0</v>
      </c>
      <c r="GU54" s="111">
        <v>0</v>
      </c>
      <c r="GV54" s="111">
        <v>0</v>
      </c>
      <c r="GW54" s="111">
        <v>0</v>
      </c>
      <c r="GX54" s="111">
        <v>0</v>
      </c>
      <c r="GY54" s="111">
        <v>0</v>
      </c>
      <c r="GZ54" s="111">
        <v>0</v>
      </c>
      <c r="HA54" s="111">
        <v>0</v>
      </c>
      <c r="HB54" s="111">
        <v>0</v>
      </c>
      <c r="HC54" s="111">
        <v>0</v>
      </c>
    </row>
    <row r="55" spans="1:211" s="9" customFormat="1" x14ac:dyDescent="0.2">
      <c r="A55" s="179" t="s">
        <v>81</v>
      </c>
      <c r="B55" s="151" t="s">
        <v>4</v>
      </c>
      <c r="C55" s="14"/>
      <c r="D55" s="121">
        <f t="shared" ref="D55:E57" si="21">SUM(D49,D52)</f>
        <v>538050</v>
      </c>
      <c r="E55" s="121">
        <f t="shared" si="21"/>
        <v>0</v>
      </c>
      <c r="F55" s="121">
        <v>0</v>
      </c>
      <c r="G55" s="121">
        <v>0</v>
      </c>
      <c r="H55" s="121">
        <v>0</v>
      </c>
      <c r="I55" s="121">
        <v>0</v>
      </c>
      <c r="J55" s="121">
        <f>SUM(J49,J52)</f>
        <v>0</v>
      </c>
      <c r="K55" s="93">
        <v>5250</v>
      </c>
      <c r="L55" s="93">
        <v>46650</v>
      </c>
      <c r="M55" s="93">
        <v>11250</v>
      </c>
      <c r="N55" s="93">
        <v>14700</v>
      </c>
      <c r="O55" s="121">
        <v>0</v>
      </c>
      <c r="P55" s="121">
        <v>0</v>
      </c>
      <c r="Q55" s="121">
        <v>0</v>
      </c>
      <c r="R55" s="121">
        <v>0</v>
      </c>
      <c r="S55" s="121">
        <v>301182</v>
      </c>
      <c r="T55" s="121">
        <v>0</v>
      </c>
      <c r="U55" s="121">
        <v>0</v>
      </c>
      <c r="V55" s="121">
        <v>0</v>
      </c>
      <c r="W55" s="121">
        <v>0</v>
      </c>
      <c r="X55" s="121">
        <v>0</v>
      </c>
      <c r="Y55" s="121">
        <v>0</v>
      </c>
      <c r="Z55" s="121">
        <v>0</v>
      </c>
      <c r="AA55" s="121">
        <f t="shared" ref="AA55:AB57" si="22">SUM(AA49,AA52)</f>
        <v>0</v>
      </c>
      <c r="AB55" s="121">
        <f t="shared" si="22"/>
        <v>0</v>
      </c>
      <c r="AC55" s="121">
        <v>0</v>
      </c>
      <c r="AD55" s="121">
        <v>0</v>
      </c>
      <c r="AE55" s="121">
        <v>0</v>
      </c>
      <c r="AF55" s="121">
        <v>0</v>
      </c>
      <c r="AG55" s="121">
        <v>0</v>
      </c>
      <c r="AH55" s="121">
        <v>0</v>
      </c>
      <c r="AI55" s="121">
        <v>0</v>
      </c>
      <c r="AJ55" s="121">
        <v>0</v>
      </c>
      <c r="AK55" s="121">
        <v>31950</v>
      </c>
      <c r="AL55" s="121">
        <v>0</v>
      </c>
      <c r="AM55" s="121">
        <v>0</v>
      </c>
      <c r="AN55" s="121">
        <v>6370</v>
      </c>
      <c r="AO55" s="121">
        <v>0</v>
      </c>
      <c r="AP55" s="121">
        <v>0</v>
      </c>
      <c r="AQ55" s="121">
        <v>0</v>
      </c>
      <c r="AR55" s="121">
        <v>0</v>
      </c>
      <c r="AS55" s="121">
        <v>0</v>
      </c>
      <c r="AT55" s="121">
        <v>0</v>
      </c>
      <c r="AU55" s="121">
        <v>0</v>
      </c>
      <c r="AV55" s="121">
        <f t="shared" ref="AV55:AW57" si="23">SUM(AV49,AV52)</f>
        <v>0</v>
      </c>
      <c r="AW55" s="121">
        <f t="shared" si="23"/>
        <v>0</v>
      </c>
      <c r="AX55" s="121">
        <v>0</v>
      </c>
      <c r="AY55" s="121">
        <v>0</v>
      </c>
      <c r="AZ55" s="121">
        <f t="shared" ref="AZ55:BD57" si="24">SUM(AZ49,AZ52)</f>
        <v>0</v>
      </c>
      <c r="BA55" s="121">
        <f t="shared" si="24"/>
        <v>12255</v>
      </c>
      <c r="BB55" s="121">
        <f t="shared" si="24"/>
        <v>825</v>
      </c>
      <c r="BC55" s="121">
        <f t="shared" si="24"/>
        <v>87</v>
      </c>
      <c r="BD55" s="121">
        <f t="shared" si="24"/>
        <v>0</v>
      </c>
      <c r="BE55" s="121">
        <v>0</v>
      </c>
      <c r="BF55" s="121">
        <v>0</v>
      </c>
      <c r="BG55" s="121">
        <f>SUM(BG49,BG52)</f>
        <v>54</v>
      </c>
      <c r="BH55" s="121">
        <v>0</v>
      </c>
      <c r="BI55" s="121">
        <v>912580</v>
      </c>
      <c r="BJ55" s="121">
        <v>86270</v>
      </c>
      <c r="BK55" s="121">
        <v>47720</v>
      </c>
      <c r="BL55" s="121">
        <v>3990</v>
      </c>
      <c r="BM55" s="121">
        <v>5444519</v>
      </c>
      <c r="BN55" s="121">
        <v>0</v>
      </c>
      <c r="BO55" s="121">
        <v>0</v>
      </c>
      <c r="BP55" s="121">
        <v>0</v>
      </c>
      <c r="BQ55" s="121">
        <v>0</v>
      </c>
      <c r="BR55" s="121">
        <v>710</v>
      </c>
      <c r="BS55" s="121">
        <v>0</v>
      </c>
      <c r="BT55" s="121">
        <v>0</v>
      </c>
      <c r="BU55" s="121">
        <v>0</v>
      </c>
      <c r="BV55" s="121">
        <v>0</v>
      </c>
      <c r="BW55" s="121">
        <v>0</v>
      </c>
      <c r="BX55" s="121">
        <f>SUM(BX49,BX52)</f>
        <v>0</v>
      </c>
      <c r="BY55" s="121">
        <v>10</v>
      </c>
      <c r="BZ55" s="121">
        <v>0</v>
      </c>
      <c r="CA55" s="121">
        <v>0</v>
      </c>
      <c r="CB55" s="121">
        <v>0</v>
      </c>
      <c r="CC55" s="121">
        <v>0</v>
      </c>
      <c r="CD55" s="121">
        <v>5</v>
      </c>
      <c r="CE55" s="121">
        <v>0</v>
      </c>
      <c r="CF55" s="121">
        <v>0</v>
      </c>
      <c r="CG55" s="121">
        <v>0</v>
      </c>
      <c r="CH55" s="121">
        <v>0</v>
      </c>
      <c r="CI55" s="121">
        <v>0</v>
      </c>
      <c r="CJ55" s="121">
        <v>0</v>
      </c>
      <c r="CK55" s="121">
        <f t="shared" ref="CK55:CM57" si="25">SUM(CK49,CK52)</f>
        <v>472504</v>
      </c>
      <c r="CL55" s="121">
        <f t="shared" si="25"/>
        <v>250846</v>
      </c>
      <c r="CM55" s="121">
        <f t="shared" si="25"/>
        <v>232</v>
      </c>
      <c r="CN55" s="121">
        <v>282437</v>
      </c>
      <c r="CO55" s="121">
        <v>0</v>
      </c>
      <c r="CP55" s="121">
        <f>SUM(CP49,CP52)</f>
        <v>0</v>
      </c>
      <c r="CQ55" s="121">
        <v>374890</v>
      </c>
      <c r="CR55" s="121">
        <v>122455</v>
      </c>
      <c r="CS55" s="121">
        <v>0</v>
      </c>
      <c r="CT55" s="121">
        <v>0</v>
      </c>
      <c r="CU55" s="121">
        <f t="shared" ref="CU55:CX57" si="26">SUM(CU49,CU52)</f>
        <v>36000</v>
      </c>
      <c r="CV55" s="121">
        <f t="shared" si="26"/>
        <v>71000</v>
      </c>
      <c r="CW55" s="121">
        <f t="shared" si="26"/>
        <v>40000</v>
      </c>
      <c r="CX55" s="121">
        <f t="shared" si="26"/>
        <v>0</v>
      </c>
      <c r="CY55" s="121">
        <v>0</v>
      </c>
      <c r="CZ55" s="121">
        <v>0</v>
      </c>
      <c r="DA55" s="121">
        <v>0</v>
      </c>
      <c r="DC55" s="121">
        <f>SUM(DC49,DC52)</f>
        <v>0</v>
      </c>
      <c r="DE55" s="121">
        <f>SUM(DE49,DE52)</f>
        <v>0</v>
      </c>
      <c r="DF55" s="121">
        <v>0</v>
      </c>
      <c r="DG55" s="121">
        <f t="shared" ref="DG55:DK57" si="27">SUM(DG49,DG52)</f>
        <v>0</v>
      </c>
      <c r="DH55" s="121">
        <f t="shared" si="27"/>
        <v>0</v>
      </c>
      <c r="DI55" s="121">
        <f t="shared" si="27"/>
        <v>0</v>
      </c>
      <c r="DJ55" s="121">
        <f t="shared" si="27"/>
        <v>0</v>
      </c>
      <c r="DK55" s="121">
        <f t="shared" si="27"/>
        <v>0</v>
      </c>
      <c r="DL55" s="121">
        <v>0</v>
      </c>
      <c r="DM55" s="121">
        <f t="shared" ref="DM55:ED55" si="28">SUM(DM49,DM52)</f>
        <v>0</v>
      </c>
      <c r="DN55" s="121">
        <f t="shared" si="28"/>
        <v>0</v>
      </c>
      <c r="DO55" s="121">
        <f t="shared" si="28"/>
        <v>0</v>
      </c>
      <c r="DP55" s="121">
        <f t="shared" si="28"/>
        <v>0</v>
      </c>
      <c r="DQ55" s="121">
        <f t="shared" si="28"/>
        <v>0</v>
      </c>
      <c r="DR55" s="121">
        <f t="shared" si="28"/>
        <v>0</v>
      </c>
      <c r="DS55" s="121">
        <f t="shared" si="28"/>
        <v>0</v>
      </c>
      <c r="DT55" s="121">
        <f t="shared" si="28"/>
        <v>0</v>
      </c>
      <c r="DU55" s="121">
        <f t="shared" si="28"/>
        <v>0</v>
      </c>
      <c r="DV55" s="121">
        <f t="shared" si="28"/>
        <v>0</v>
      </c>
      <c r="DW55" s="121">
        <f t="shared" si="28"/>
        <v>0</v>
      </c>
      <c r="DX55" s="121">
        <f t="shared" si="28"/>
        <v>0</v>
      </c>
      <c r="DY55" s="121">
        <f t="shared" si="28"/>
        <v>3080</v>
      </c>
      <c r="DZ55" s="121">
        <f t="shared" si="28"/>
        <v>0</v>
      </c>
      <c r="EA55" s="121">
        <f t="shared" si="28"/>
        <v>216350</v>
      </c>
      <c r="EB55" s="121">
        <f t="shared" si="28"/>
        <v>172075</v>
      </c>
      <c r="EC55" s="121">
        <f t="shared" si="28"/>
        <v>20380</v>
      </c>
      <c r="ED55" s="121">
        <f t="shared" si="28"/>
        <v>0</v>
      </c>
      <c r="EE55" s="121">
        <v>0</v>
      </c>
      <c r="EF55" s="121">
        <f t="shared" ref="EF55:ER55" si="29">SUM(EF49,EF52)</f>
        <v>0</v>
      </c>
      <c r="EG55" s="121">
        <f t="shared" si="29"/>
        <v>0</v>
      </c>
      <c r="EH55" s="121">
        <f t="shared" si="29"/>
        <v>45263</v>
      </c>
      <c r="EI55" s="121">
        <f t="shared" si="29"/>
        <v>0</v>
      </c>
      <c r="EJ55" s="121">
        <f t="shared" si="29"/>
        <v>0</v>
      </c>
      <c r="EK55" s="121">
        <f t="shared" si="29"/>
        <v>0</v>
      </c>
      <c r="EL55" s="121">
        <f t="shared" si="29"/>
        <v>0</v>
      </c>
      <c r="EM55" s="121">
        <f t="shared" si="29"/>
        <v>0</v>
      </c>
      <c r="EN55" s="121">
        <f t="shared" si="29"/>
        <v>0</v>
      </c>
      <c r="EO55" s="121">
        <f t="shared" si="29"/>
        <v>0</v>
      </c>
      <c r="EP55" s="121">
        <f t="shared" si="29"/>
        <v>0</v>
      </c>
      <c r="EQ55" s="121">
        <f t="shared" si="29"/>
        <v>0</v>
      </c>
      <c r="ER55" s="121">
        <f t="shared" si="29"/>
        <v>0</v>
      </c>
      <c r="ES55" s="121">
        <v>0</v>
      </c>
      <c r="ET55" s="121">
        <f t="shared" ref="ET55:EW57" si="30">SUM(ET49,ET52)</f>
        <v>0</v>
      </c>
      <c r="EU55" s="121">
        <f t="shared" si="30"/>
        <v>0</v>
      </c>
      <c r="EV55" s="121">
        <f t="shared" si="30"/>
        <v>0</v>
      </c>
      <c r="EW55" s="121">
        <f t="shared" si="30"/>
        <v>0</v>
      </c>
      <c r="EX55" s="121">
        <v>0</v>
      </c>
      <c r="EY55" s="121">
        <v>0</v>
      </c>
      <c r="EZ55" s="121">
        <f>SUM(EZ49,EZ52)</f>
        <v>0</v>
      </c>
      <c r="FA55" s="121">
        <v>0</v>
      </c>
      <c r="FB55" s="121">
        <f>SUM(FB49,FB52)</f>
        <v>0</v>
      </c>
      <c r="FC55" s="121">
        <v>0</v>
      </c>
      <c r="FD55" s="121">
        <v>0</v>
      </c>
      <c r="FE55" s="121">
        <v>0</v>
      </c>
      <c r="FF55" s="121">
        <v>0</v>
      </c>
      <c r="FG55" s="121">
        <f t="shared" ref="FG55:FJ57" si="31">SUM(FG49,FG52)</f>
        <v>0</v>
      </c>
      <c r="FH55" s="121">
        <f t="shared" si="31"/>
        <v>0</v>
      </c>
      <c r="FI55" s="121">
        <f t="shared" si="31"/>
        <v>0</v>
      </c>
      <c r="FJ55" s="121">
        <f t="shared" si="31"/>
        <v>496</v>
      </c>
      <c r="FK55" s="121">
        <v>6600</v>
      </c>
      <c r="FL55" s="121">
        <v>0</v>
      </c>
      <c r="FM55" s="121">
        <f>SUM(FM49,FM52)</f>
        <v>0</v>
      </c>
      <c r="FN55" s="121">
        <v>0</v>
      </c>
      <c r="FO55" s="121">
        <v>0</v>
      </c>
      <c r="FP55" s="121">
        <v>0</v>
      </c>
      <c r="FQ55" s="121">
        <v>0</v>
      </c>
      <c r="FR55" s="121">
        <v>0</v>
      </c>
      <c r="FS55" s="121">
        <v>0</v>
      </c>
      <c r="FT55" s="121">
        <v>0</v>
      </c>
      <c r="FU55" s="121">
        <v>0</v>
      </c>
      <c r="FV55" s="121">
        <f t="shared" ref="FV55:GB57" si="32">SUM(FV49,FV52)</f>
        <v>0</v>
      </c>
      <c r="FW55" s="121">
        <f t="shared" si="32"/>
        <v>0</v>
      </c>
      <c r="FX55" s="121">
        <f t="shared" si="32"/>
        <v>0</v>
      </c>
      <c r="FY55" s="121">
        <f t="shared" si="32"/>
        <v>0</v>
      </c>
      <c r="FZ55" s="121">
        <f t="shared" si="32"/>
        <v>0</v>
      </c>
      <c r="GA55" s="121">
        <f t="shared" si="32"/>
        <v>0</v>
      </c>
      <c r="GB55" s="121">
        <f t="shared" si="32"/>
        <v>0</v>
      </c>
      <c r="GC55" s="121">
        <v>0</v>
      </c>
      <c r="GD55" s="121">
        <f t="shared" ref="GD55:GG57" si="33">SUM(GD49,GD52)</f>
        <v>0</v>
      </c>
      <c r="GE55" s="121">
        <f t="shared" si="33"/>
        <v>0</v>
      </c>
      <c r="GF55" s="121">
        <f t="shared" si="33"/>
        <v>0</v>
      </c>
      <c r="GG55" s="121">
        <f t="shared" si="33"/>
        <v>0</v>
      </c>
      <c r="GH55" s="121">
        <v>1650</v>
      </c>
      <c r="GI55" s="121">
        <v>0</v>
      </c>
      <c r="GJ55" s="121">
        <v>0</v>
      </c>
      <c r="GK55" s="121">
        <v>0</v>
      </c>
      <c r="GL55" s="121">
        <v>0</v>
      </c>
      <c r="GM55" s="121">
        <v>0</v>
      </c>
      <c r="GN55" s="121">
        <v>0</v>
      </c>
      <c r="GO55" s="121">
        <f t="shared" ref="GO55:GR57" si="34">SUM(GO49,GO52)</f>
        <v>0</v>
      </c>
      <c r="GP55" s="121">
        <f t="shared" si="34"/>
        <v>15900</v>
      </c>
      <c r="GQ55" s="121">
        <f t="shared" si="34"/>
        <v>0</v>
      </c>
      <c r="GR55" s="121">
        <f t="shared" si="34"/>
        <v>17900</v>
      </c>
      <c r="GS55" s="121">
        <v>0</v>
      </c>
      <c r="GT55" s="121">
        <f t="shared" ref="GT55:GU57" si="35">SUM(GT49,GT52)</f>
        <v>2600</v>
      </c>
      <c r="GU55" s="121">
        <f t="shared" si="35"/>
        <v>800</v>
      </c>
      <c r="GV55" s="121">
        <v>0</v>
      </c>
      <c r="GW55" s="121">
        <v>0</v>
      </c>
      <c r="GX55" s="121">
        <v>0</v>
      </c>
      <c r="GY55" s="121">
        <v>0</v>
      </c>
      <c r="GZ55" s="121">
        <v>0</v>
      </c>
      <c r="HA55" s="121">
        <v>0</v>
      </c>
      <c r="HB55" s="121">
        <v>0</v>
      </c>
      <c r="HC55" s="121">
        <f>SUM(HC49,HC52)</f>
        <v>246.94</v>
      </c>
    </row>
    <row r="56" spans="1:211" s="9" customFormat="1" x14ac:dyDescent="0.2">
      <c r="A56" s="180"/>
      <c r="B56" s="157" t="s">
        <v>3</v>
      </c>
      <c r="C56" s="7"/>
      <c r="D56" s="121">
        <f t="shared" si="21"/>
        <v>490500</v>
      </c>
      <c r="E56" s="121">
        <f t="shared" si="21"/>
        <v>0</v>
      </c>
      <c r="F56" s="121">
        <v>0</v>
      </c>
      <c r="G56" s="121">
        <v>0</v>
      </c>
      <c r="H56" s="121">
        <v>0</v>
      </c>
      <c r="I56" s="121">
        <v>0</v>
      </c>
      <c r="J56" s="121">
        <f>SUM(J50,J53)</f>
        <v>0</v>
      </c>
      <c r="K56" s="93">
        <v>5250</v>
      </c>
      <c r="L56" s="93">
        <v>62300</v>
      </c>
      <c r="M56" s="93">
        <v>11050</v>
      </c>
      <c r="N56" s="93">
        <v>14000</v>
      </c>
      <c r="O56" s="121">
        <v>0</v>
      </c>
      <c r="P56" s="121">
        <v>0</v>
      </c>
      <c r="Q56" s="121">
        <v>0</v>
      </c>
      <c r="R56" s="121">
        <v>0</v>
      </c>
      <c r="S56" s="121">
        <v>282190</v>
      </c>
      <c r="T56" s="121">
        <v>0</v>
      </c>
      <c r="U56" s="121">
        <v>0</v>
      </c>
      <c r="V56" s="121">
        <v>0</v>
      </c>
      <c r="W56" s="121">
        <v>0</v>
      </c>
      <c r="X56" s="121">
        <v>0</v>
      </c>
      <c r="Y56" s="121">
        <v>0</v>
      </c>
      <c r="Z56" s="121">
        <v>0</v>
      </c>
      <c r="AA56" s="121">
        <f t="shared" si="22"/>
        <v>0</v>
      </c>
      <c r="AB56" s="121">
        <f t="shared" si="22"/>
        <v>0</v>
      </c>
      <c r="AC56" s="121">
        <v>0</v>
      </c>
      <c r="AD56" s="121">
        <v>0</v>
      </c>
      <c r="AE56" s="121">
        <v>0</v>
      </c>
      <c r="AF56" s="121">
        <v>0</v>
      </c>
      <c r="AG56" s="121">
        <v>0</v>
      </c>
      <c r="AH56" s="121">
        <v>0</v>
      </c>
      <c r="AI56" s="121">
        <v>0</v>
      </c>
      <c r="AJ56" s="121">
        <v>0</v>
      </c>
      <c r="AK56" s="121">
        <v>27250</v>
      </c>
      <c r="AL56" s="121">
        <v>0</v>
      </c>
      <c r="AM56" s="121">
        <v>0</v>
      </c>
      <c r="AN56" s="121">
        <v>10790</v>
      </c>
      <c r="AO56" s="121">
        <v>0</v>
      </c>
      <c r="AP56" s="121">
        <v>0</v>
      </c>
      <c r="AQ56" s="121">
        <v>0</v>
      </c>
      <c r="AR56" s="121">
        <v>0</v>
      </c>
      <c r="AS56" s="121">
        <v>0</v>
      </c>
      <c r="AT56" s="121">
        <v>0</v>
      </c>
      <c r="AU56" s="121">
        <v>0</v>
      </c>
      <c r="AV56" s="121">
        <f t="shared" si="23"/>
        <v>0</v>
      </c>
      <c r="AW56" s="121">
        <f t="shared" si="23"/>
        <v>0</v>
      </c>
      <c r="AX56" s="121">
        <f>SUM(AX50,AX53)</f>
        <v>0</v>
      </c>
      <c r="AY56" s="121">
        <v>0</v>
      </c>
      <c r="AZ56" s="121">
        <f t="shared" si="24"/>
        <v>0</v>
      </c>
      <c r="BA56" s="121">
        <f t="shared" si="24"/>
        <v>13110</v>
      </c>
      <c r="BB56" s="121">
        <f t="shared" si="24"/>
        <v>740</v>
      </c>
      <c r="BC56" s="121">
        <f t="shared" si="24"/>
        <v>69</v>
      </c>
      <c r="BD56" s="121">
        <f t="shared" si="24"/>
        <v>0</v>
      </c>
      <c r="BE56" s="121">
        <v>0</v>
      </c>
      <c r="BF56" s="121">
        <v>0</v>
      </c>
      <c r="BG56" s="121">
        <f>SUM(BG50,BG53)</f>
        <v>66</v>
      </c>
      <c r="BH56" s="121">
        <v>0</v>
      </c>
      <c r="BI56" s="121">
        <v>868405</v>
      </c>
      <c r="BJ56" s="121">
        <v>80190</v>
      </c>
      <c r="BK56" s="121">
        <v>43575</v>
      </c>
      <c r="BL56" s="121">
        <v>6020</v>
      </c>
      <c r="BM56" s="121">
        <v>4815160</v>
      </c>
      <c r="BN56" s="121">
        <v>0</v>
      </c>
      <c r="BO56" s="121">
        <v>0</v>
      </c>
      <c r="BP56" s="121">
        <v>0</v>
      </c>
      <c r="BQ56" s="121">
        <v>0</v>
      </c>
      <c r="BR56" s="121">
        <v>1080</v>
      </c>
      <c r="BS56" s="121">
        <v>0</v>
      </c>
      <c r="BT56" s="121">
        <v>0</v>
      </c>
      <c r="BU56" s="121">
        <v>0</v>
      </c>
      <c r="BV56" s="121">
        <v>0</v>
      </c>
      <c r="BW56" s="121">
        <v>0</v>
      </c>
      <c r="BX56" s="121">
        <f>SUM(BX50,BX53)</f>
        <v>0</v>
      </c>
      <c r="BY56" s="121">
        <v>40</v>
      </c>
      <c r="BZ56" s="121">
        <v>0</v>
      </c>
      <c r="CA56" s="121">
        <v>0</v>
      </c>
      <c r="CB56" s="121">
        <v>0</v>
      </c>
      <c r="CC56" s="121">
        <v>0</v>
      </c>
      <c r="CD56" s="121">
        <v>0</v>
      </c>
      <c r="CE56" s="121">
        <v>0</v>
      </c>
      <c r="CF56" s="121">
        <v>0</v>
      </c>
      <c r="CG56" s="121">
        <v>0</v>
      </c>
      <c r="CH56" s="121">
        <v>0</v>
      </c>
      <c r="CI56" s="121">
        <v>0</v>
      </c>
      <c r="CJ56" s="121">
        <v>0</v>
      </c>
      <c r="CK56" s="121">
        <f t="shared" si="25"/>
        <v>449957</v>
      </c>
      <c r="CL56" s="121">
        <f t="shared" si="25"/>
        <v>214740</v>
      </c>
      <c r="CM56" s="121">
        <f t="shared" si="25"/>
        <v>144</v>
      </c>
      <c r="CN56" s="121">
        <v>279663</v>
      </c>
      <c r="CO56" s="121">
        <v>0</v>
      </c>
      <c r="CP56" s="121">
        <f>SUM(CP50,CP53)</f>
        <v>0</v>
      </c>
      <c r="CQ56" s="121">
        <v>259718</v>
      </c>
      <c r="CR56" s="121">
        <v>80978.5</v>
      </c>
      <c r="CS56" s="121">
        <v>0</v>
      </c>
      <c r="CT56" s="121">
        <v>0</v>
      </c>
      <c r="CU56" s="121">
        <f t="shared" si="26"/>
        <v>36000</v>
      </c>
      <c r="CV56" s="121">
        <f t="shared" si="26"/>
        <v>66000</v>
      </c>
      <c r="CW56" s="121">
        <f t="shared" si="26"/>
        <v>40000</v>
      </c>
      <c r="CX56" s="121">
        <f t="shared" si="26"/>
        <v>0</v>
      </c>
      <c r="CY56" s="121">
        <v>0</v>
      </c>
      <c r="CZ56" s="121">
        <v>0</v>
      </c>
      <c r="DA56" s="121">
        <v>0</v>
      </c>
      <c r="DC56" s="121">
        <f>SUM(DC50,DC53)</f>
        <v>0</v>
      </c>
      <c r="DE56" s="121">
        <f>SUM(DE50,DE53)</f>
        <v>0</v>
      </c>
      <c r="DF56" s="121">
        <v>0</v>
      </c>
      <c r="DG56" s="121">
        <f t="shared" si="27"/>
        <v>0</v>
      </c>
      <c r="DH56" s="121">
        <f t="shared" si="27"/>
        <v>0</v>
      </c>
      <c r="DI56" s="121">
        <f t="shared" si="27"/>
        <v>0</v>
      </c>
      <c r="DJ56" s="121">
        <f t="shared" si="27"/>
        <v>0</v>
      </c>
      <c r="DK56" s="121">
        <f t="shared" si="27"/>
        <v>0</v>
      </c>
      <c r="DL56" s="121">
        <v>0</v>
      </c>
      <c r="DM56" s="121">
        <f t="shared" ref="DM56:ED56" si="36">SUM(DM50,DM53)</f>
        <v>0</v>
      </c>
      <c r="DN56" s="121">
        <f t="shared" si="36"/>
        <v>0</v>
      </c>
      <c r="DO56" s="121">
        <f t="shared" si="36"/>
        <v>0</v>
      </c>
      <c r="DP56" s="121">
        <f t="shared" si="36"/>
        <v>0</v>
      </c>
      <c r="DQ56" s="121">
        <f t="shared" si="36"/>
        <v>0</v>
      </c>
      <c r="DR56" s="121">
        <f t="shared" si="36"/>
        <v>0</v>
      </c>
      <c r="DS56" s="121">
        <f t="shared" si="36"/>
        <v>0</v>
      </c>
      <c r="DT56" s="121">
        <f t="shared" si="36"/>
        <v>0</v>
      </c>
      <c r="DU56" s="121">
        <f t="shared" si="36"/>
        <v>0</v>
      </c>
      <c r="DV56" s="121">
        <f t="shared" si="36"/>
        <v>0</v>
      </c>
      <c r="DW56" s="121">
        <f t="shared" si="36"/>
        <v>0</v>
      </c>
      <c r="DX56" s="121">
        <f t="shared" si="36"/>
        <v>0</v>
      </c>
      <c r="DY56" s="121">
        <f t="shared" si="36"/>
        <v>4800</v>
      </c>
      <c r="DZ56" s="121">
        <f t="shared" si="36"/>
        <v>0</v>
      </c>
      <c r="EA56" s="121">
        <f t="shared" si="36"/>
        <v>212450</v>
      </c>
      <c r="EB56" s="121">
        <f t="shared" si="36"/>
        <v>175900</v>
      </c>
      <c r="EC56" s="121">
        <f t="shared" si="36"/>
        <v>14040</v>
      </c>
      <c r="ED56" s="121">
        <f t="shared" si="36"/>
        <v>0</v>
      </c>
      <c r="EE56" s="121">
        <v>0</v>
      </c>
      <c r="EF56" s="121">
        <f t="shared" ref="EF56:ER56" si="37">SUM(EF50,EF53)</f>
        <v>0</v>
      </c>
      <c r="EG56" s="121">
        <f t="shared" si="37"/>
        <v>0</v>
      </c>
      <c r="EH56" s="121">
        <f t="shared" si="37"/>
        <v>20618</v>
      </c>
      <c r="EI56" s="121">
        <f t="shared" si="37"/>
        <v>0</v>
      </c>
      <c r="EJ56" s="121">
        <f t="shared" si="37"/>
        <v>0</v>
      </c>
      <c r="EK56" s="121">
        <f t="shared" si="37"/>
        <v>0</v>
      </c>
      <c r="EL56" s="121">
        <f t="shared" si="37"/>
        <v>0</v>
      </c>
      <c r="EM56" s="121">
        <f t="shared" si="37"/>
        <v>0</v>
      </c>
      <c r="EN56" s="121">
        <f t="shared" si="37"/>
        <v>0</v>
      </c>
      <c r="EO56" s="121">
        <f t="shared" si="37"/>
        <v>0</v>
      </c>
      <c r="EP56" s="121">
        <f t="shared" si="37"/>
        <v>0</v>
      </c>
      <c r="EQ56" s="121">
        <f t="shared" si="37"/>
        <v>0</v>
      </c>
      <c r="ER56" s="121">
        <f t="shared" si="37"/>
        <v>0</v>
      </c>
      <c r="ES56" s="121">
        <v>0</v>
      </c>
      <c r="ET56" s="121">
        <f t="shared" si="30"/>
        <v>0</v>
      </c>
      <c r="EU56" s="121">
        <f t="shared" si="30"/>
        <v>0</v>
      </c>
      <c r="EV56" s="121">
        <f t="shared" si="30"/>
        <v>0</v>
      </c>
      <c r="EW56" s="121">
        <f t="shared" si="30"/>
        <v>0</v>
      </c>
      <c r="EX56" s="121">
        <v>0</v>
      </c>
      <c r="EY56" s="121">
        <f>SUM(EY50,EY53)</f>
        <v>0</v>
      </c>
      <c r="EZ56" s="121">
        <f>SUM(EZ50,EZ53)</f>
        <v>0</v>
      </c>
      <c r="FA56" s="121">
        <f>SUM(FA50,FA53)</f>
        <v>0</v>
      </c>
      <c r="FB56" s="121">
        <f>SUM(FB50,FB53)</f>
        <v>0</v>
      </c>
      <c r="FC56" s="121">
        <f>SUM(FC50,FC53)</f>
        <v>0</v>
      </c>
      <c r="FD56" s="121">
        <f>SUM(FD50,FD53)</f>
        <v>0</v>
      </c>
      <c r="FE56" s="121">
        <v>0</v>
      </c>
      <c r="FF56" s="121">
        <v>0</v>
      </c>
      <c r="FG56" s="121">
        <f t="shared" si="31"/>
        <v>0</v>
      </c>
      <c r="FH56" s="121">
        <f t="shared" si="31"/>
        <v>0</v>
      </c>
      <c r="FI56" s="121">
        <f t="shared" si="31"/>
        <v>0</v>
      </c>
      <c r="FJ56" s="121">
        <f t="shared" si="31"/>
        <v>172</v>
      </c>
      <c r="FK56" s="121">
        <v>5900</v>
      </c>
      <c r="FL56" s="121">
        <v>0</v>
      </c>
      <c r="FM56" s="121">
        <f>SUM(FM50,FM53)</f>
        <v>0</v>
      </c>
      <c r="FN56" s="121">
        <v>0</v>
      </c>
      <c r="FO56" s="121">
        <v>0</v>
      </c>
      <c r="FP56" s="121">
        <v>0</v>
      </c>
      <c r="FQ56" s="121">
        <v>0</v>
      </c>
      <c r="FR56" s="121">
        <v>0</v>
      </c>
      <c r="FS56" s="121">
        <v>0</v>
      </c>
      <c r="FT56" s="121">
        <v>0</v>
      </c>
      <c r="FU56" s="121">
        <v>0</v>
      </c>
      <c r="FV56" s="121">
        <f t="shared" si="32"/>
        <v>0</v>
      </c>
      <c r="FW56" s="121">
        <f t="shared" si="32"/>
        <v>0</v>
      </c>
      <c r="FX56" s="121">
        <f t="shared" si="32"/>
        <v>0</v>
      </c>
      <c r="FY56" s="121">
        <f t="shared" si="32"/>
        <v>0</v>
      </c>
      <c r="FZ56" s="121">
        <f t="shared" si="32"/>
        <v>0</v>
      </c>
      <c r="GA56" s="121">
        <f t="shared" si="32"/>
        <v>0</v>
      </c>
      <c r="GB56" s="121">
        <f t="shared" si="32"/>
        <v>0</v>
      </c>
      <c r="GC56" s="121">
        <v>0</v>
      </c>
      <c r="GD56" s="121">
        <f t="shared" si="33"/>
        <v>0</v>
      </c>
      <c r="GE56" s="121">
        <f t="shared" si="33"/>
        <v>0</v>
      </c>
      <c r="GF56" s="121">
        <f t="shared" si="33"/>
        <v>0</v>
      </c>
      <c r="GG56" s="121">
        <f t="shared" si="33"/>
        <v>0</v>
      </c>
      <c r="GH56" s="121">
        <v>4620</v>
      </c>
      <c r="GI56" s="121">
        <v>0</v>
      </c>
      <c r="GJ56" s="121">
        <v>0</v>
      </c>
      <c r="GK56" s="121">
        <v>0</v>
      </c>
      <c r="GL56" s="121">
        <v>0</v>
      </c>
      <c r="GM56" s="121">
        <v>0</v>
      </c>
      <c r="GN56" s="121">
        <v>0</v>
      </c>
      <c r="GO56" s="121">
        <f t="shared" si="34"/>
        <v>0</v>
      </c>
      <c r="GP56" s="121">
        <f t="shared" si="34"/>
        <v>12600</v>
      </c>
      <c r="GQ56" s="121">
        <f t="shared" si="34"/>
        <v>0</v>
      </c>
      <c r="GR56" s="121">
        <f t="shared" si="34"/>
        <v>17200</v>
      </c>
      <c r="GS56" s="121">
        <v>0</v>
      </c>
      <c r="GT56" s="121">
        <f t="shared" si="35"/>
        <v>2100</v>
      </c>
      <c r="GU56" s="121">
        <f t="shared" si="35"/>
        <v>600</v>
      </c>
      <c r="GV56" s="121">
        <v>0</v>
      </c>
      <c r="GW56" s="121">
        <v>0</v>
      </c>
      <c r="GX56" s="121">
        <v>0</v>
      </c>
      <c r="GY56" s="121">
        <v>0</v>
      </c>
      <c r="GZ56" s="121">
        <v>0</v>
      </c>
      <c r="HA56" s="121">
        <v>0</v>
      </c>
      <c r="HB56" s="121">
        <v>0</v>
      </c>
      <c r="HC56" s="121">
        <f>SUM(HC50,HC53)</f>
        <v>172.32</v>
      </c>
    </row>
    <row r="57" spans="1:211" s="9" customFormat="1" x14ac:dyDescent="0.2">
      <c r="A57" s="180"/>
      <c r="B57" s="157" t="s">
        <v>8</v>
      </c>
      <c r="C57" s="10"/>
      <c r="D57" s="121">
        <f t="shared" si="21"/>
        <v>482300</v>
      </c>
      <c r="E57" s="121">
        <f t="shared" si="21"/>
        <v>0</v>
      </c>
      <c r="F57" s="121">
        <v>0</v>
      </c>
      <c r="G57" s="121">
        <v>0</v>
      </c>
      <c r="H57" s="121">
        <v>0</v>
      </c>
      <c r="I57" s="121">
        <v>0</v>
      </c>
      <c r="J57" s="121">
        <f>SUM(J51,J54)</f>
        <v>0</v>
      </c>
      <c r="K57" s="93">
        <v>5550</v>
      </c>
      <c r="L57" s="93">
        <v>69000</v>
      </c>
      <c r="M57" s="93">
        <v>11300</v>
      </c>
      <c r="N57" s="93">
        <v>13200</v>
      </c>
      <c r="O57" s="121">
        <v>0</v>
      </c>
      <c r="P57" s="121">
        <v>0</v>
      </c>
      <c r="Q57" s="121">
        <v>0</v>
      </c>
      <c r="R57" s="121">
        <v>0</v>
      </c>
      <c r="S57" s="121">
        <v>277180</v>
      </c>
      <c r="T57" s="121">
        <v>0</v>
      </c>
      <c r="U57" s="121">
        <v>0</v>
      </c>
      <c r="V57" s="121">
        <v>0</v>
      </c>
      <c r="W57" s="121">
        <v>0</v>
      </c>
      <c r="X57" s="121">
        <v>0</v>
      </c>
      <c r="Y57" s="121">
        <v>0</v>
      </c>
      <c r="Z57" s="121">
        <v>0</v>
      </c>
      <c r="AA57" s="121">
        <f t="shared" si="22"/>
        <v>0</v>
      </c>
      <c r="AB57" s="121">
        <f t="shared" si="22"/>
        <v>0</v>
      </c>
      <c r="AC57" s="121">
        <v>0</v>
      </c>
      <c r="AD57" s="121">
        <v>0</v>
      </c>
      <c r="AE57" s="121">
        <v>0</v>
      </c>
      <c r="AF57" s="121">
        <v>0</v>
      </c>
      <c r="AG57" s="121">
        <v>0</v>
      </c>
      <c r="AH57" s="121">
        <v>0</v>
      </c>
      <c r="AI57" s="121">
        <v>0</v>
      </c>
      <c r="AJ57" s="121">
        <v>0</v>
      </c>
      <c r="AK57" s="121">
        <v>22250</v>
      </c>
      <c r="AL57" s="121">
        <v>0</v>
      </c>
      <c r="AM57" s="121">
        <v>0</v>
      </c>
      <c r="AN57" s="121">
        <v>1250</v>
      </c>
      <c r="AO57" s="121">
        <v>0</v>
      </c>
      <c r="AP57" s="121">
        <v>0</v>
      </c>
      <c r="AQ57" s="121">
        <v>0</v>
      </c>
      <c r="AR57" s="121">
        <v>0</v>
      </c>
      <c r="AS57" s="121">
        <v>0</v>
      </c>
      <c r="AT57" s="121">
        <v>0</v>
      </c>
      <c r="AU57" s="121">
        <v>0</v>
      </c>
      <c r="AV57" s="121">
        <f t="shared" si="23"/>
        <v>0</v>
      </c>
      <c r="AW57" s="121">
        <f t="shared" si="23"/>
        <v>0</v>
      </c>
      <c r="AX57" s="121">
        <f>SUM(AX51,AX54)</f>
        <v>0</v>
      </c>
      <c r="AY57" s="121">
        <v>0</v>
      </c>
      <c r="AZ57" s="121">
        <f t="shared" si="24"/>
        <v>0</v>
      </c>
      <c r="BA57" s="121">
        <f t="shared" si="24"/>
        <v>12210</v>
      </c>
      <c r="BB57" s="121">
        <f t="shared" si="24"/>
        <v>735</v>
      </c>
      <c r="BC57" s="121">
        <f t="shared" si="24"/>
        <v>48</v>
      </c>
      <c r="BD57" s="121">
        <f t="shared" si="24"/>
        <v>0</v>
      </c>
      <c r="BE57" s="121">
        <v>0</v>
      </c>
      <c r="BF57" s="121">
        <v>0</v>
      </c>
      <c r="BG57" s="121">
        <f>SUM(BG51,BG54)</f>
        <v>57</v>
      </c>
      <c r="BH57" s="121">
        <v>0</v>
      </c>
      <c r="BI57" s="121">
        <v>822669</v>
      </c>
      <c r="BJ57" s="121">
        <v>73752</v>
      </c>
      <c r="BK57" s="121">
        <v>35375</v>
      </c>
      <c r="BL57" s="121">
        <v>6140</v>
      </c>
      <c r="BM57" s="121">
        <v>4146681</v>
      </c>
      <c r="BN57" s="121">
        <v>0</v>
      </c>
      <c r="BO57" s="121">
        <v>0</v>
      </c>
      <c r="BP57" s="121">
        <v>0</v>
      </c>
      <c r="BQ57" s="121">
        <v>0</v>
      </c>
      <c r="BR57" s="121">
        <v>1040</v>
      </c>
      <c r="BS57" s="121">
        <v>0</v>
      </c>
      <c r="BT57" s="121">
        <v>0</v>
      </c>
      <c r="BU57" s="121">
        <v>0</v>
      </c>
      <c r="BV57" s="121">
        <v>0</v>
      </c>
      <c r="BW57" s="121">
        <v>0</v>
      </c>
      <c r="BX57" s="121">
        <f>SUM(BX51,BX54)</f>
        <v>0</v>
      </c>
      <c r="BY57" s="121">
        <v>10</v>
      </c>
      <c r="BZ57" s="121">
        <v>0</v>
      </c>
      <c r="CA57" s="121">
        <v>0</v>
      </c>
      <c r="CB57" s="121">
        <v>0</v>
      </c>
      <c r="CC57" s="121">
        <v>0</v>
      </c>
      <c r="CD57" s="121">
        <v>0</v>
      </c>
      <c r="CE57" s="121">
        <v>0</v>
      </c>
      <c r="CF57" s="121">
        <v>0</v>
      </c>
      <c r="CG57" s="121">
        <v>0</v>
      </c>
      <c r="CH57" s="121">
        <v>0</v>
      </c>
      <c r="CI57" s="121">
        <v>0</v>
      </c>
      <c r="CJ57" s="121">
        <v>0</v>
      </c>
      <c r="CK57" s="121">
        <f t="shared" si="25"/>
        <v>404051</v>
      </c>
      <c r="CL57" s="121">
        <f t="shared" si="25"/>
        <v>185714</v>
      </c>
      <c r="CM57" s="121">
        <f t="shared" si="25"/>
        <v>248</v>
      </c>
      <c r="CN57" s="121">
        <v>282532</v>
      </c>
      <c r="CO57" s="121">
        <v>0</v>
      </c>
      <c r="CP57" s="121">
        <f>SUM(CP51,CP54)</f>
        <v>0</v>
      </c>
      <c r="CQ57" s="121">
        <v>165990</v>
      </c>
      <c r="CR57" s="121">
        <v>66640</v>
      </c>
      <c r="CS57" s="121">
        <v>0</v>
      </c>
      <c r="CT57" s="121">
        <v>0</v>
      </c>
      <c r="CU57" s="121">
        <f t="shared" si="26"/>
        <v>36000</v>
      </c>
      <c r="CV57" s="121">
        <f t="shared" si="26"/>
        <v>60000</v>
      </c>
      <c r="CW57" s="121">
        <f t="shared" si="26"/>
        <v>40000</v>
      </c>
      <c r="CX57" s="121">
        <f t="shared" si="26"/>
        <v>0</v>
      </c>
      <c r="CY57" s="121">
        <v>0</v>
      </c>
      <c r="CZ57" s="121">
        <v>0</v>
      </c>
      <c r="DA57" s="121">
        <v>0</v>
      </c>
      <c r="DC57" s="121">
        <f>SUM(DC51,DC54)</f>
        <v>0</v>
      </c>
      <c r="DE57" s="121">
        <f>SUM(DE51,DE54)</f>
        <v>0</v>
      </c>
      <c r="DF57" s="121">
        <v>0</v>
      </c>
      <c r="DG57" s="121">
        <f t="shared" si="27"/>
        <v>0</v>
      </c>
      <c r="DH57" s="121">
        <f t="shared" si="27"/>
        <v>0</v>
      </c>
      <c r="DI57" s="121">
        <f t="shared" si="27"/>
        <v>0</v>
      </c>
      <c r="DJ57" s="121">
        <f t="shared" si="27"/>
        <v>0</v>
      </c>
      <c r="DK57" s="121">
        <f t="shared" si="27"/>
        <v>0</v>
      </c>
      <c r="DL57" s="121">
        <v>0</v>
      </c>
      <c r="DM57" s="121">
        <f t="shared" ref="DM57:ED57" si="38">SUM(DM51,DM54)</f>
        <v>0</v>
      </c>
      <c r="DN57" s="121">
        <f t="shared" si="38"/>
        <v>0</v>
      </c>
      <c r="DO57" s="121">
        <f t="shared" si="38"/>
        <v>0</v>
      </c>
      <c r="DP57" s="121">
        <f t="shared" si="38"/>
        <v>0</v>
      </c>
      <c r="DQ57" s="121">
        <f t="shared" si="38"/>
        <v>0</v>
      </c>
      <c r="DR57" s="121">
        <f t="shared" si="38"/>
        <v>0</v>
      </c>
      <c r="DS57" s="121">
        <f t="shared" si="38"/>
        <v>0</v>
      </c>
      <c r="DT57" s="121">
        <f t="shared" si="38"/>
        <v>0</v>
      </c>
      <c r="DU57" s="121">
        <f t="shared" si="38"/>
        <v>0</v>
      </c>
      <c r="DV57" s="121">
        <f t="shared" si="38"/>
        <v>0</v>
      </c>
      <c r="DW57" s="121">
        <f t="shared" si="38"/>
        <v>0</v>
      </c>
      <c r="DX57" s="121">
        <f t="shared" si="38"/>
        <v>0</v>
      </c>
      <c r="DY57" s="121">
        <f t="shared" si="38"/>
        <v>3850</v>
      </c>
      <c r="DZ57" s="121">
        <f t="shared" si="38"/>
        <v>0</v>
      </c>
      <c r="EA57" s="121">
        <f t="shared" si="38"/>
        <v>217325</v>
      </c>
      <c r="EB57" s="121">
        <f t="shared" si="38"/>
        <v>172650</v>
      </c>
      <c r="EC57" s="121">
        <f t="shared" si="38"/>
        <v>12218</v>
      </c>
      <c r="ED57" s="121">
        <f t="shared" si="38"/>
        <v>0</v>
      </c>
      <c r="EE57" s="121">
        <v>0</v>
      </c>
      <c r="EF57" s="121">
        <f t="shared" ref="EF57:ER57" si="39">SUM(EF51,EF54)</f>
        <v>0</v>
      </c>
      <c r="EG57" s="121">
        <f t="shared" si="39"/>
        <v>0</v>
      </c>
      <c r="EH57" s="121">
        <f t="shared" si="39"/>
        <v>17485</v>
      </c>
      <c r="EI57" s="121">
        <f t="shared" si="39"/>
        <v>0</v>
      </c>
      <c r="EJ57" s="121">
        <f t="shared" si="39"/>
        <v>0</v>
      </c>
      <c r="EK57" s="121">
        <f t="shared" si="39"/>
        <v>0</v>
      </c>
      <c r="EL57" s="121">
        <f t="shared" si="39"/>
        <v>0</v>
      </c>
      <c r="EM57" s="121">
        <f t="shared" si="39"/>
        <v>0</v>
      </c>
      <c r="EN57" s="121">
        <f t="shared" si="39"/>
        <v>0</v>
      </c>
      <c r="EO57" s="121">
        <f t="shared" si="39"/>
        <v>0</v>
      </c>
      <c r="EP57" s="121">
        <f t="shared" si="39"/>
        <v>0</v>
      </c>
      <c r="EQ57" s="121">
        <f t="shared" si="39"/>
        <v>0</v>
      </c>
      <c r="ER57" s="121">
        <f t="shared" si="39"/>
        <v>0</v>
      </c>
      <c r="ES57" s="121">
        <v>0</v>
      </c>
      <c r="ET57" s="121">
        <f t="shared" si="30"/>
        <v>0</v>
      </c>
      <c r="EU57" s="121">
        <f t="shared" si="30"/>
        <v>0</v>
      </c>
      <c r="EV57" s="121">
        <f t="shared" si="30"/>
        <v>0</v>
      </c>
      <c r="EW57" s="121">
        <f t="shared" si="30"/>
        <v>0</v>
      </c>
      <c r="EX57" s="121">
        <v>0</v>
      </c>
      <c r="EY57" s="121">
        <v>0</v>
      </c>
      <c r="EZ57" s="121">
        <v>0</v>
      </c>
      <c r="FA57" s="121">
        <v>0</v>
      </c>
      <c r="FB57" s="121">
        <f>SUM(FB51,FB54)</f>
        <v>0</v>
      </c>
      <c r="FC57" s="121">
        <v>0</v>
      </c>
      <c r="FD57" s="121">
        <v>0</v>
      </c>
      <c r="FE57" s="121">
        <v>0</v>
      </c>
      <c r="FF57" s="121">
        <v>0</v>
      </c>
      <c r="FG57" s="121">
        <f t="shared" si="31"/>
        <v>0</v>
      </c>
      <c r="FH57" s="121">
        <f t="shared" si="31"/>
        <v>0</v>
      </c>
      <c r="FI57" s="121">
        <f t="shared" si="31"/>
        <v>0</v>
      </c>
      <c r="FJ57" s="121">
        <f t="shared" si="31"/>
        <v>0</v>
      </c>
      <c r="FK57" s="121">
        <v>6430</v>
      </c>
      <c r="FL57" s="121">
        <v>0</v>
      </c>
      <c r="FM57" s="121">
        <f>SUM(FM51,FM54)</f>
        <v>0</v>
      </c>
      <c r="FN57" s="121">
        <v>0</v>
      </c>
      <c r="FO57" s="121">
        <v>0</v>
      </c>
      <c r="FP57" s="121">
        <v>0</v>
      </c>
      <c r="FQ57" s="121">
        <v>0</v>
      </c>
      <c r="FR57" s="121">
        <v>0</v>
      </c>
      <c r="FS57" s="121">
        <v>0</v>
      </c>
      <c r="FT57" s="121">
        <v>0</v>
      </c>
      <c r="FU57" s="121">
        <v>0</v>
      </c>
      <c r="FV57" s="121">
        <f t="shared" si="32"/>
        <v>0</v>
      </c>
      <c r="FW57" s="121">
        <f t="shared" si="32"/>
        <v>0</v>
      </c>
      <c r="FX57" s="121">
        <f t="shared" si="32"/>
        <v>0</v>
      </c>
      <c r="FY57" s="121">
        <f t="shared" si="32"/>
        <v>0</v>
      </c>
      <c r="FZ57" s="121">
        <f t="shared" si="32"/>
        <v>0</v>
      </c>
      <c r="GA57" s="121">
        <f t="shared" si="32"/>
        <v>0</v>
      </c>
      <c r="GB57" s="121">
        <f t="shared" si="32"/>
        <v>0</v>
      </c>
      <c r="GC57" s="121">
        <v>0</v>
      </c>
      <c r="GD57" s="121">
        <f t="shared" si="33"/>
        <v>0</v>
      </c>
      <c r="GE57" s="121">
        <f t="shared" si="33"/>
        <v>0</v>
      </c>
      <c r="GF57" s="121">
        <f t="shared" si="33"/>
        <v>0</v>
      </c>
      <c r="GG57" s="121">
        <f t="shared" si="33"/>
        <v>0</v>
      </c>
      <c r="GH57" s="121">
        <v>4620</v>
      </c>
      <c r="GI57" s="121">
        <v>0</v>
      </c>
      <c r="GJ57" s="121">
        <v>0</v>
      </c>
      <c r="GK57" s="121">
        <v>0</v>
      </c>
      <c r="GL57" s="121">
        <v>0</v>
      </c>
      <c r="GM57" s="121">
        <v>0</v>
      </c>
      <c r="GN57" s="121">
        <v>0</v>
      </c>
      <c r="GO57" s="121">
        <f t="shared" si="34"/>
        <v>0</v>
      </c>
      <c r="GP57" s="121">
        <f t="shared" si="34"/>
        <v>11100</v>
      </c>
      <c r="GQ57" s="121">
        <f t="shared" si="34"/>
        <v>0</v>
      </c>
      <c r="GR57" s="121">
        <f t="shared" si="34"/>
        <v>14200</v>
      </c>
      <c r="GS57" s="121">
        <v>0</v>
      </c>
      <c r="GT57" s="121">
        <f t="shared" si="35"/>
        <v>2200</v>
      </c>
      <c r="GU57" s="121">
        <f t="shared" si="35"/>
        <v>500</v>
      </c>
      <c r="GV57" s="121">
        <v>0</v>
      </c>
      <c r="GW57" s="121">
        <v>0</v>
      </c>
      <c r="GX57" s="121">
        <v>0</v>
      </c>
      <c r="GY57" s="121">
        <v>0</v>
      </c>
      <c r="GZ57" s="121">
        <v>0</v>
      </c>
      <c r="HA57" s="121">
        <v>0</v>
      </c>
      <c r="HB57" s="121">
        <v>0</v>
      </c>
      <c r="HC57" s="121">
        <f>SUM(HC51,HC54)</f>
        <v>35.630000000000003</v>
      </c>
    </row>
    <row r="58" spans="1:211" s="9" customFormat="1" x14ac:dyDescent="0.2">
      <c r="A58" s="19" t="s">
        <v>48</v>
      </c>
      <c r="B58" s="149"/>
      <c r="C58" s="7"/>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83"/>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C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row>
    <row r="59" spans="1:211" s="9" customFormat="1" ht="89.25" x14ac:dyDescent="0.2">
      <c r="A59" s="35" t="s">
        <v>63</v>
      </c>
      <c r="B59" s="151"/>
      <c r="C59" s="7"/>
      <c r="D59" s="114"/>
      <c r="E59" s="114"/>
      <c r="F59" s="114"/>
      <c r="G59" s="114"/>
      <c r="H59" s="114"/>
      <c r="I59" s="114"/>
      <c r="J59" s="114" t="s">
        <v>94</v>
      </c>
      <c r="K59" s="114"/>
      <c r="L59" s="114"/>
      <c r="M59" s="114"/>
      <c r="N59" s="114"/>
      <c r="O59" s="114"/>
      <c r="P59" s="114"/>
      <c r="Q59" s="114"/>
      <c r="R59" s="114"/>
      <c r="S59" s="114"/>
      <c r="T59" s="114"/>
      <c r="U59" s="114" t="s">
        <v>887</v>
      </c>
      <c r="V59" s="114"/>
      <c r="W59" s="114"/>
      <c r="X59" s="114"/>
      <c r="Y59" s="114"/>
      <c r="Z59" s="114"/>
      <c r="AA59" s="114" t="s">
        <v>375</v>
      </c>
      <c r="AB59" s="114" t="s">
        <v>377</v>
      </c>
      <c r="AC59" s="123"/>
      <c r="AD59" s="114" t="s">
        <v>908</v>
      </c>
      <c r="AE59" s="114" t="s">
        <v>909</v>
      </c>
      <c r="AF59" s="114" t="s">
        <v>910</v>
      </c>
      <c r="AG59" s="114" t="s">
        <v>912</v>
      </c>
      <c r="AH59" s="114" t="s">
        <v>913</v>
      </c>
      <c r="AI59" s="114" t="s">
        <v>776</v>
      </c>
      <c r="AJ59" s="114"/>
      <c r="AK59" s="114"/>
      <c r="AL59" s="114"/>
      <c r="AM59" s="114"/>
      <c r="AN59" s="114"/>
      <c r="AO59" s="114"/>
      <c r="AP59" s="114" t="s">
        <v>887</v>
      </c>
      <c r="AQ59" s="114"/>
      <c r="AR59" s="114"/>
      <c r="AS59" s="114"/>
      <c r="AT59" s="114" t="s">
        <v>1050</v>
      </c>
      <c r="AU59" s="114" t="s">
        <v>914</v>
      </c>
      <c r="AV59" s="114"/>
      <c r="AW59" s="114" t="s">
        <v>711</v>
      </c>
      <c r="AX59" s="114"/>
      <c r="AY59" s="114" t="s">
        <v>714</v>
      </c>
      <c r="AZ59" s="123"/>
      <c r="BA59" s="114" t="s">
        <v>702</v>
      </c>
      <c r="BB59" s="114"/>
      <c r="BC59" s="114"/>
      <c r="BD59" s="114"/>
      <c r="BE59" s="114"/>
      <c r="BF59" s="114" t="s">
        <v>915</v>
      </c>
      <c r="BG59" s="114"/>
      <c r="BH59" s="114"/>
      <c r="BI59" s="114"/>
      <c r="BJ59" s="114"/>
      <c r="BK59" s="114"/>
      <c r="BL59" s="114"/>
      <c r="BM59" s="114"/>
      <c r="BN59" s="116" t="s">
        <v>647</v>
      </c>
      <c r="BO59" s="114" t="s">
        <v>647</v>
      </c>
      <c r="BP59" s="114" t="s">
        <v>647</v>
      </c>
      <c r="BQ59" s="114" t="s">
        <v>647</v>
      </c>
      <c r="BR59" s="114"/>
      <c r="BS59" s="114" t="s">
        <v>651</v>
      </c>
      <c r="BT59" s="114" t="s">
        <v>651</v>
      </c>
      <c r="BU59" s="114" t="s">
        <v>651</v>
      </c>
      <c r="BV59" s="114" t="s">
        <v>651</v>
      </c>
      <c r="BW59" s="114"/>
      <c r="BX59" s="114" t="s">
        <v>654</v>
      </c>
      <c r="BY59" s="114" t="s">
        <v>916</v>
      </c>
      <c r="BZ59" s="114"/>
      <c r="CA59" s="114"/>
      <c r="CB59" s="114"/>
      <c r="CC59" s="114"/>
      <c r="CD59" s="114" t="s">
        <v>724</v>
      </c>
      <c r="CE59" s="114"/>
      <c r="CF59" s="114"/>
      <c r="CG59" s="114"/>
      <c r="CH59" s="114"/>
      <c r="CI59" s="114" t="s">
        <v>642</v>
      </c>
      <c r="CJ59" s="114"/>
      <c r="CK59" s="114"/>
      <c r="CL59" s="114"/>
      <c r="CM59" s="114"/>
      <c r="CN59" s="114"/>
      <c r="CO59" s="114"/>
      <c r="CP59" s="114"/>
      <c r="CQ59" s="114"/>
      <c r="CR59" s="114"/>
      <c r="CS59" s="114"/>
      <c r="CT59" s="114"/>
      <c r="CU59" s="114" t="s">
        <v>571</v>
      </c>
      <c r="CV59" s="114" t="s">
        <v>571</v>
      </c>
      <c r="CW59" s="114" t="s">
        <v>571</v>
      </c>
      <c r="CX59" s="114" t="s">
        <v>94</v>
      </c>
      <c r="CY59" s="114" t="s">
        <v>94</v>
      </c>
      <c r="CZ59" s="114" t="s">
        <v>94</v>
      </c>
      <c r="DA59" s="114" t="s">
        <v>1049</v>
      </c>
      <c r="DB59" s="18"/>
      <c r="DC59" s="114"/>
      <c r="DD59" s="18"/>
      <c r="DE59" s="114" t="s">
        <v>918</v>
      </c>
      <c r="DF59" s="114"/>
      <c r="DG59" s="114"/>
      <c r="DH59" s="114"/>
      <c r="DI59" s="114"/>
      <c r="DJ59" s="114"/>
      <c r="DK59" s="114"/>
      <c r="DL59" s="114" t="s">
        <v>919</v>
      </c>
      <c r="DM59" s="114"/>
      <c r="DN59" s="114"/>
      <c r="DO59" s="114"/>
      <c r="DP59" s="114"/>
      <c r="DQ59" s="114"/>
      <c r="DR59" s="114"/>
      <c r="DS59" s="114"/>
      <c r="DT59" s="114"/>
      <c r="DU59" s="114"/>
      <c r="DV59" s="114"/>
      <c r="DW59" s="114" t="s">
        <v>920</v>
      </c>
      <c r="DX59" s="114" t="s">
        <v>94</v>
      </c>
      <c r="DY59" s="114"/>
      <c r="DZ59" s="114" t="s">
        <v>94</v>
      </c>
      <c r="EA59" s="114" t="s">
        <v>94</v>
      </c>
      <c r="EB59" s="114" t="s">
        <v>94</v>
      </c>
      <c r="EC59" s="114" t="s">
        <v>781</v>
      </c>
      <c r="ED59" s="114" t="s">
        <v>782</v>
      </c>
      <c r="EE59" s="114" t="s">
        <v>623</v>
      </c>
      <c r="EF59" s="114" t="s">
        <v>921</v>
      </c>
      <c r="EG59" s="114" t="s">
        <v>922</v>
      </c>
      <c r="EH59" s="114" t="s">
        <v>94</v>
      </c>
      <c r="EI59" s="114" t="s">
        <v>94</v>
      </c>
      <c r="EJ59" s="114" t="s">
        <v>469</v>
      </c>
      <c r="EK59" s="114"/>
      <c r="EL59" s="114" t="s">
        <v>94</v>
      </c>
      <c r="EM59" s="114" t="s">
        <v>481</v>
      </c>
      <c r="EN59" s="114"/>
      <c r="EO59" s="114"/>
      <c r="EP59" s="114"/>
      <c r="EQ59" s="114" t="s">
        <v>780</v>
      </c>
      <c r="ER59" s="114" t="s">
        <v>923</v>
      </c>
      <c r="ES59" s="114"/>
      <c r="ET59" s="114"/>
      <c r="EU59" s="124" t="s">
        <v>593</v>
      </c>
      <c r="EV59" s="114" t="s">
        <v>472</v>
      </c>
      <c r="EW59" s="114" t="s">
        <v>478</v>
      </c>
      <c r="EX59" s="114" t="s">
        <v>488</v>
      </c>
      <c r="EY59" s="114" t="s">
        <v>598</v>
      </c>
      <c r="EZ59" s="114" t="s">
        <v>599</v>
      </c>
      <c r="FA59" s="114" t="s">
        <v>598</v>
      </c>
      <c r="FB59" s="114" t="s">
        <v>564</v>
      </c>
      <c r="FC59" s="114" t="s">
        <v>489</v>
      </c>
      <c r="FD59" s="114" t="s">
        <v>779</v>
      </c>
      <c r="FE59" s="114"/>
      <c r="FF59" s="114"/>
      <c r="FG59" s="114" t="s">
        <v>462</v>
      </c>
      <c r="FH59" s="114"/>
      <c r="FI59" s="114"/>
      <c r="FJ59" s="114" t="s">
        <v>94</v>
      </c>
      <c r="FK59" s="114"/>
      <c r="FL59" s="114"/>
      <c r="FM59" s="114"/>
      <c r="FN59" s="114"/>
      <c r="FO59" s="114" t="s">
        <v>579</v>
      </c>
      <c r="FP59" s="114" t="s">
        <v>579</v>
      </c>
      <c r="FQ59" s="114" t="s">
        <v>579</v>
      </c>
      <c r="FR59" s="114" t="s">
        <v>578</v>
      </c>
      <c r="FS59" s="114"/>
      <c r="FT59" s="114"/>
      <c r="FU59" s="114"/>
      <c r="FV59" s="114"/>
      <c r="FW59" s="123"/>
      <c r="FX59" s="123"/>
      <c r="FY59" s="123" t="s">
        <v>94</v>
      </c>
      <c r="FZ59" s="123"/>
      <c r="GA59" s="123" t="s">
        <v>924</v>
      </c>
      <c r="GB59" s="114"/>
      <c r="GC59" s="123" t="s">
        <v>924</v>
      </c>
      <c r="GD59" s="114"/>
      <c r="GE59" s="114"/>
      <c r="GF59" s="114"/>
      <c r="GG59" s="114" t="s">
        <v>94</v>
      </c>
      <c r="GH59" s="114"/>
      <c r="GI59" s="114" t="s">
        <v>720</v>
      </c>
      <c r="GJ59" s="114"/>
      <c r="GK59" s="114"/>
      <c r="GL59" s="114" t="s">
        <v>389</v>
      </c>
      <c r="GM59" s="114"/>
      <c r="GN59" s="114" t="s">
        <v>392</v>
      </c>
      <c r="GO59" s="114" t="s">
        <v>911</v>
      </c>
      <c r="GP59" s="114"/>
      <c r="GQ59" s="114"/>
      <c r="GR59" s="114"/>
      <c r="GS59" s="114"/>
      <c r="GT59" s="114"/>
      <c r="GU59" s="114"/>
      <c r="GV59" s="114"/>
      <c r="GW59" s="114"/>
      <c r="GX59" s="114"/>
      <c r="GY59" s="114"/>
      <c r="GZ59" s="114"/>
      <c r="HA59" s="114"/>
      <c r="HB59" s="114"/>
      <c r="HC59" s="114"/>
    </row>
    <row r="60" spans="1:211" s="9" customFormat="1" x14ac:dyDescent="0.2">
      <c r="A60" s="37"/>
      <c r="B60" s="91"/>
      <c r="C60" s="6"/>
      <c r="D60" s="111"/>
      <c r="BI60" s="146"/>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46"/>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row>
    <row r="61" spans="1:211" s="9" customFormat="1" x14ac:dyDescent="0.2">
      <c r="C61" s="7"/>
      <c r="D61" s="109"/>
      <c r="BI61" s="146"/>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46"/>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row>
    <row r="62" spans="1:211" x14ac:dyDescent="0.2">
      <c r="C62" s="6"/>
    </row>
  </sheetData>
  <customSheetViews>
    <customSheetView guid="{F28850A4-D1A3-4F9D-B2B1-BB98D98C0901}">
      <pageMargins left="0.7" right="0.7" top="0.75" bottom="0.75" header="0.3" footer="0.3"/>
    </customSheetView>
  </customSheetViews>
  <mergeCells count="8">
    <mergeCell ref="A55:A57"/>
    <mergeCell ref="A52:A54"/>
    <mergeCell ref="A49:A51"/>
    <mergeCell ref="A32:A34"/>
    <mergeCell ref="A39:A41"/>
    <mergeCell ref="A42:A44"/>
    <mergeCell ref="A45:A47"/>
    <mergeCell ref="A36:A38"/>
  </mergeCells>
  <conditionalFormatting sqref="D16:D20">
    <cfRule type="cellIs" dxfId="747" priority="748" operator="equal">
      <formula>"Yes"</formula>
    </cfRule>
  </conditionalFormatting>
  <conditionalFormatting sqref="E16:I20">
    <cfRule type="cellIs" dxfId="746" priority="747" operator="equal">
      <formula>"Yes"</formula>
    </cfRule>
  </conditionalFormatting>
  <conditionalFormatting sqref="J16:J20">
    <cfRule type="cellIs" dxfId="745" priority="746" operator="equal">
      <formula>"Yes"</formula>
    </cfRule>
  </conditionalFormatting>
  <conditionalFormatting sqref="J17:J20">
    <cfRule type="cellIs" dxfId="744" priority="745" operator="equal">
      <formula>"Yes"</formula>
    </cfRule>
  </conditionalFormatting>
  <conditionalFormatting sqref="J16">
    <cfRule type="cellIs" dxfId="743" priority="744" operator="equal">
      <formula>"Yes"</formula>
    </cfRule>
  </conditionalFormatting>
  <conditionalFormatting sqref="K16:N20">
    <cfRule type="cellIs" dxfId="742" priority="743" operator="equal">
      <formula>"Yes"</formula>
    </cfRule>
  </conditionalFormatting>
  <conditionalFormatting sqref="O16:P20">
    <cfRule type="cellIs" dxfId="741" priority="742" operator="equal">
      <formula>"Yes"</formula>
    </cfRule>
  </conditionalFormatting>
  <conditionalFormatting sqref="R16:S20">
    <cfRule type="cellIs" dxfId="740" priority="741" operator="equal">
      <formula>"Yes"</formula>
    </cfRule>
  </conditionalFormatting>
  <conditionalFormatting sqref="R17:R20">
    <cfRule type="cellIs" dxfId="739" priority="740" operator="equal">
      <formula>"Yes"</formula>
    </cfRule>
  </conditionalFormatting>
  <conditionalFormatting sqref="R16">
    <cfRule type="cellIs" dxfId="738" priority="739" operator="equal">
      <formula>"Yes"</formula>
    </cfRule>
  </conditionalFormatting>
  <conditionalFormatting sqref="Q16:Q20">
    <cfRule type="cellIs" dxfId="737" priority="738" operator="equal">
      <formula>"Yes"</formula>
    </cfRule>
  </conditionalFormatting>
  <conditionalFormatting sqref="U16:U20">
    <cfRule type="cellIs" dxfId="736" priority="737" operator="equal">
      <formula>"Yes"</formula>
    </cfRule>
  </conditionalFormatting>
  <conditionalFormatting sqref="V16:V20">
    <cfRule type="cellIs" dxfId="735" priority="736" operator="equal">
      <formula>"Yes"</formula>
    </cfRule>
  </conditionalFormatting>
  <conditionalFormatting sqref="T16:T20">
    <cfRule type="cellIs" dxfId="734" priority="735" operator="equal">
      <formula>"Yes"</formula>
    </cfRule>
  </conditionalFormatting>
  <conditionalFormatting sqref="T16">
    <cfRule type="cellIs" dxfId="733" priority="733" operator="equal">
      <formula>"Yes"</formula>
    </cfRule>
  </conditionalFormatting>
  <conditionalFormatting sqref="T17:T20">
    <cfRule type="cellIs" dxfId="732" priority="734" operator="equal">
      <formula>"Yes"</formula>
    </cfRule>
  </conditionalFormatting>
  <conditionalFormatting sqref="W16:W20">
    <cfRule type="cellIs" dxfId="731" priority="732" operator="equal">
      <formula>"Yes"</formula>
    </cfRule>
  </conditionalFormatting>
  <conditionalFormatting sqref="X16:X20">
    <cfRule type="cellIs" dxfId="730" priority="731" operator="equal">
      <formula>"Yes"</formula>
    </cfRule>
  </conditionalFormatting>
  <conditionalFormatting sqref="Y16:Y20">
    <cfRule type="cellIs" dxfId="729" priority="730" operator="equal">
      <formula>"Yes"</formula>
    </cfRule>
  </conditionalFormatting>
  <conditionalFormatting sqref="Y17:Y20">
    <cfRule type="cellIs" dxfId="728" priority="729" operator="equal">
      <formula>"Yes"</formula>
    </cfRule>
  </conditionalFormatting>
  <conditionalFormatting sqref="Y16">
    <cfRule type="cellIs" dxfId="727" priority="728" operator="equal">
      <formula>"Yes"</formula>
    </cfRule>
  </conditionalFormatting>
  <conditionalFormatting sqref="Z16:Z20">
    <cfRule type="cellIs" dxfId="726" priority="727" operator="equal">
      <formula>"Yes"</formula>
    </cfRule>
  </conditionalFormatting>
  <conditionalFormatting sqref="Z16">
    <cfRule type="cellIs" dxfId="725" priority="725" operator="equal">
      <formula>"Yes"</formula>
    </cfRule>
  </conditionalFormatting>
  <conditionalFormatting sqref="Z17:Z20">
    <cfRule type="cellIs" dxfId="724" priority="726" operator="equal">
      <formula>"Yes"</formula>
    </cfRule>
  </conditionalFormatting>
  <conditionalFormatting sqref="Z16">
    <cfRule type="cellIs" dxfId="723" priority="723" operator="equal">
      <formula>"Yes"</formula>
    </cfRule>
  </conditionalFormatting>
  <conditionalFormatting sqref="Z17:Z20">
    <cfRule type="cellIs" dxfId="722" priority="724" operator="equal">
      <formula>"Yes"</formula>
    </cfRule>
  </conditionalFormatting>
  <conditionalFormatting sqref="AA16:AB20">
    <cfRule type="cellIs" dxfId="721" priority="722" operator="equal">
      <formula>"Yes"</formula>
    </cfRule>
  </conditionalFormatting>
  <conditionalFormatting sqref="AC16:AC20">
    <cfRule type="cellIs" dxfId="720" priority="721" operator="equal">
      <formula>"Yes"</formula>
    </cfRule>
  </conditionalFormatting>
  <conditionalFormatting sqref="AD16:AG20">
    <cfRule type="cellIs" dxfId="719" priority="720" operator="equal">
      <formula>"Yes"</formula>
    </cfRule>
  </conditionalFormatting>
  <conditionalFormatting sqref="AH16:AH20">
    <cfRule type="cellIs" dxfId="718" priority="719" operator="equal">
      <formula>"Yes"</formula>
    </cfRule>
  </conditionalFormatting>
  <conditionalFormatting sqref="AI16:AI17 AI20">
    <cfRule type="cellIs" dxfId="717" priority="718" operator="equal">
      <formula>"Yes"</formula>
    </cfRule>
  </conditionalFormatting>
  <conditionalFormatting sqref="AI18:AI19">
    <cfRule type="cellIs" dxfId="716" priority="717" operator="equal">
      <formula>"Yes"</formula>
    </cfRule>
  </conditionalFormatting>
  <conditionalFormatting sqref="AJ16:AJ20">
    <cfRule type="cellIs" dxfId="715" priority="716" operator="equal">
      <formula>"Yes"</formula>
    </cfRule>
  </conditionalFormatting>
  <conditionalFormatting sqref="AK16:AK20">
    <cfRule type="cellIs" dxfId="714" priority="715" operator="equal">
      <formula>"Yes"</formula>
    </cfRule>
  </conditionalFormatting>
  <conditionalFormatting sqref="AK16">
    <cfRule type="cellIs" dxfId="713" priority="713" operator="equal">
      <formula>"Yes"</formula>
    </cfRule>
  </conditionalFormatting>
  <conditionalFormatting sqref="AK17:AK20">
    <cfRule type="cellIs" dxfId="712" priority="714" operator="equal">
      <formula>"Yes"</formula>
    </cfRule>
  </conditionalFormatting>
  <conditionalFormatting sqref="AK16">
    <cfRule type="cellIs" dxfId="711" priority="711" operator="equal">
      <formula>"Yes"</formula>
    </cfRule>
  </conditionalFormatting>
  <conditionalFormatting sqref="AK16">
    <cfRule type="cellIs" dxfId="710" priority="709" operator="equal">
      <formula>"Yes"</formula>
    </cfRule>
  </conditionalFormatting>
  <conditionalFormatting sqref="AK17:AK20">
    <cfRule type="cellIs" dxfId="709" priority="712" operator="equal">
      <formula>"Yes"</formula>
    </cfRule>
  </conditionalFormatting>
  <conditionalFormatting sqref="AK17:AK20">
    <cfRule type="cellIs" dxfId="708" priority="710" operator="equal">
      <formula>"Yes"</formula>
    </cfRule>
  </conditionalFormatting>
  <conditionalFormatting sqref="AM16">
    <cfRule type="cellIs" dxfId="707" priority="702" operator="equal">
      <formula>"Yes"</formula>
    </cfRule>
  </conditionalFormatting>
  <conditionalFormatting sqref="AL16">
    <cfRule type="cellIs" dxfId="706" priority="693" operator="equal">
      <formula>"Yes"</formula>
    </cfRule>
  </conditionalFormatting>
  <conditionalFormatting sqref="AN16">
    <cfRule type="cellIs" dxfId="705" priority="690" operator="equal">
      <formula>"Yes"</formula>
    </cfRule>
  </conditionalFormatting>
  <conditionalFormatting sqref="AO16">
    <cfRule type="cellIs" dxfId="704" priority="687" operator="equal">
      <formula>"Yes"</formula>
    </cfRule>
  </conditionalFormatting>
  <conditionalFormatting sqref="AP16:AP20">
    <cfRule type="cellIs" dxfId="703" priority="686" operator="equal">
      <formula>"Yes"</formula>
    </cfRule>
  </conditionalFormatting>
  <conditionalFormatting sqref="AQ16:AQ20">
    <cfRule type="cellIs" dxfId="702" priority="685" operator="equal">
      <formula>"Yes"</formula>
    </cfRule>
  </conditionalFormatting>
  <conditionalFormatting sqref="AS16">
    <cfRule type="cellIs" dxfId="701" priority="680" operator="equal">
      <formula>"Yes"</formula>
    </cfRule>
  </conditionalFormatting>
  <conditionalFormatting sqref="AM16:AM20">
    <cfRule type="cellIs" dxfId="700" priority="708" operator="equal">
      <formula>"Yes"</formula>
    </cfRule>
  </conditionalFormatting>
  <conditionalFormatting sqref="AM16">
    <cfRule type="cellIs" dxfId="699" priority="706" operator="equal">
      <formula>"Yes"</formula>
    </cfRule>
  </conditionalFormatting>
  <conditionalFormatting sqref="AM17:AM20">
    <cfRule type="cellIs" dxfId="698" priority="707" operator="equal">
      <formula>"Yes"</formula>
    </cfRule>
  </conditionalFormatting>
  <conditionalFormatting sqref="AM16">
    <cfRule type="cellIs" dxfId="697" priority="704" operator="equal">
      <formula>"Yes"</formula>
    </cfRule>
  </conditionalFormatting>
  <conditionalFormatting sqref="AT16:AU16">
    <cfRule type="cellIs" dxfId="696" priority="675" operator="equal">
      <formula>"Yes"</formula>
    </cfRule>
  </conditionalFormatting>
  <conditionalFormatting sqref="AM17:AM20">
    <cfRule type="cellIs" dxfId="695" priority="705" operator="equal">
      <formula>"Yes"</formula>
    </cfRule>
  </conditionalFormatting>
  <conditionalFormatting sqref="AM17:AM20">
    <cfRule type="cellIs" dxfId="694" priority="703" operator="equal">
      <formula>"Yes"</formula>
    </cfRule>
  </conditionalFormatting>
  <conditionalFormatting sqref="AL16:AL20">
    <cfRule type="cellIs" dxfId="693" priority="701" operator="equal">
      <formula>"Yes"</formula>
    </cfRule>
  </conditionalFormatting>
  <conditionalFormatting sqref="AL16">
    <cfRule type="cellIs" dxfId="692" priority="699" operator="equal">
      <formula>"Yes"</formula>
    </cfRule>
  </conditionalFormatting>
  <conditionalFormatting sqref="AL17:AL20">
    <cfRule type="cellIs" dxfId="691" priority="700" operator="equal">
      <formula>"Yes"</formula>
    </cfRule>
  </conditionalFormatting>
  <conditionalFormatting sqref="AL16">
    <cfRule type="cellIs" dxfId="690" priority="697" operator="equal">
      <formula>"Yes"</formula>
    </cfRule>
  </conditionalFormatting>
  <conditionalFormatting sqref="AL16">
    <cfRule type="cellIs" dxfId="689" priority="695" operator="equal">
      <formula>"Yes"</formula>
    </cfRule>
  </conditionalFormatting>
  <conditionalFormatting sqref="AW17">
    <cfRule type="cellIs" dxfId="688" priority="670" operator="equal">
      <formula>"Yes"</formula>
    </cfRule>
  </conditionalFormatting>
  <conditionalFormatting sqref="AL17:AL20">
    <cfRule type="cellIs" dxfId="687" priority="698" operator="equal">
      <formula>"Yes"</formula>
    </cfRule>
  </conditionalFormatting>
  <conditionalFormatting sqref="AL17:AL20">
    <cfRule type="cellIs" dxfId="686" priority="696" operator="equal">
      <formula>"Yes"</formula>
    </cfRule>
  </conditionalFormatting>
  <conditionalFormatting sqref="AL17:AL20">
    <cfRule type="cellIs" dxfId="685" priority="694" operator="equal">
      <formula>"Yes"</formula>
    </cfRule>
  </conditionalFormatting>
  <conditionalFormatting sqref="AN16:AN20">
    <cfRule type="cellIs" dxfId="684" priority="692" operator="equal">
      <formula>"Yes"</formula>
    </cfRule>
  </conditionalFormatting>
  <conditionalFormatting sqref="AY16:AY20">
    <cfRule type="cellIs" dxfId="683" priority="669" operator="equal">
      <formula>"Yes"</formula>
    </cfRule>
  </conditionalFormatting>
  <conditionalFormatting sqref="AN17:AN20">
    <cfRule type="cellIs" dxfId="682" priority="691" operator="equal">
      <formula>"Yes"</formula>
    </cfRule>
  </conditionalFormatting>
  <conditionalFormatting sqref="AO16:AO20">
    <cfRule type="cellIs" dxfId="681" priority="689" operator="equal">
      <formula>"Yes"</formula>
    </cfRule>
  </conditionalFormatting>
  <conditionalFormatting sqref="AX16:AX20">
    <cfRule type="cellIs" dxfId="680" priority="668" operator="equal">
      <formula>"Yes"</formula>
    </cfRule>
  </conditionalFormatting>
  <conditionalFormatting sqref="AO17:AO20">
    <cfRule type="cellIs" dxfId="679" priority="688" operator="equal">
      <formula>"Yes"</formula>
    </cfRule>
  </conditionalFormatting>
  <conditionalFormatting sqref="AZ18:AZ19">
    <cfRule type="cellIs" dxfId="678" priority="660" operator="equal">
      <formula>"Yes"</formula>
    </cfRule>
  </conditionalFormatting>
  <conditionalFormatting sqref="BA16">
    <cfRule type="cellIs" dxfId="677" priority="658" operator="equal">
      <formula>"Yes"</formula>
    </cfRule>
  </conditionalFormatting>
  <conditionalFormatting sqref="AS16:AS20">
    <cfRule type="cellIs" dxfId="676" priority="684" operator="equal">
      <formula>"Yes"</formula>
    </cfRule>
  </conditionalFormatting>
  <conditionalFormatting sqref="AR16">
    <cfRule type="cellIs" dxfId="675" priority="682" operator="equal">
      <formula>"Yes"</formula>
    </cfRule>
  </conditionalFormatting>
  <conditionalFormatting sqref="BC16">
    <cfRule type="cellIs" dxfId="674" priority="654" operator="equal">
      <formula>"Yes"</formula>
    </cfRule>
  </conditionalFormatting>
  <conditionalFormatting sqref="AR17:AR20">
    <cfRule type="cellIs" dxfId="673" priority="683" operator="equal">
      <formula>"Yes"</formula>
    </cfRule>
  </conditionalFormatting>
  <conditionalFormatting sqref="AS17:AS20">
    <cfRule type="cellIs" dxfId="672" priority="681" operator="equal">
      <formula>"Yes"</formula>
    </cfRule>
  </conditionalFormatting>
  <conditionalFormatting sqref="AT16:AU20">
    <cfRule type="cellIs" dxfId="671" priority="679" operator="equal">
      <formula>"Yes"</formula>
    </cfRule>
  </conditionalFormatting>
  <conditionalFormatting sqref="AT16:AU16">
    <cfRule type="cellIs" dxfId="670" priority="677" operator="equal">
      <formula>"Yes"</formula>
    </cfRule>
  </conditionalFormatting>
  <conditionalFormatting sqref="AT17:AU20">
    <cfRule type="cellIs" dxfId="669" priority="678" operator="equal">
      <formula>"Yes"</formula>
    </cfRule>
  </conditionalFormatting>
  <conditionalFormatting sqref="BE16">
    <cfRule type="cellIs" dxfId="668" priority="650" operator="equal">
      <formula>"Yes"</formula>
    </cfRule>
  </conditionalFormatting>
  <conditionalFormatting sqref="AT17:AU20">
    <cfRule type="cellIs" dxfId="667" priority="676" operator="equal">
      <formula>"Yes"</formula>
    </cfRule>
  </conditionalFormatting>
  <conditionalFormatting sqref="AV16">
    <cfRule type="cellIs" dxfId="666" priority="673" operator="equal">
      <formula>"Yes"</formula>
    </cfRule>
  </conditionalFormatting>
  <conditionalFormatting sqref="AV17:AV20">
    <cfRule type="cellIs" dxfId="665" priority="674" operator="equal">
      <formula>"Yes"</formula>
    </cfRule>
  </conditionalFormatting>
  <conditionalFormatting sqref="AW18:AW20">
    <cfRule type="cellIs" dxfId="664" priority="672" operator="equal">
      <formula>"Yes"</formula>
    </cfRule>
  </conditionalFormatting>
  <conditionalFormatting sqref="AW16">
    <cfRule type="cellIs" dxfId="663" priority="671" operator="equal">
      <formula>"Yes"</formula>
    </cfRule>
  </conditionalFormatting>
  <conditionalFormatting sqref="BF16">
    <cfRule type="cellIs" dxfId="662" priority="648" operator="equal">
      <formula>"Yes"</formula>
    </cfRule>
  </conditionalFormatting>
  <conditionalFormatting sqref="BG16">
    <cfRule type="cellIs" dxfId="661" priority="646" operator="equal">
      <formula>"Yes"</formula>
    </cfRule>
  </conditionalFormatting>
  <conditionalFormatting sqref="BH16">
    <cfRule type="cellIs" dxfId="660" priority="644" operator="equal">
      <formula>"Yes"</formula>
    </cfRule>
  </conditionalFormatting>
  <conditionalFormatting sqref="AZ16:AZ20">
    <cfRule type="cellIs" dxfId="659" priority="667" operator="equal">
      <formula>"Yes"</formula>
    </cfRule>
  </conditionalFormatting>
  <conditionalFormatting sqref="AZ18:AZ20">
    <cfRule type="cellIs" dxfId="658" priority="666" operator="equal">
      <formula>"Yes"</formula>
    </cfRule>
  </conditionalFormatting>
  <conditionalFormatting sqref="AZ18:AZ20">
    <cfRule type="cellIs" dxfId="657" priority="665" operator="equal">
      <formula>"Yes"</formula>
    </cfRule>
  </conditionalFormatting>
  <conditionalFormatting sqref="AZ18:AZ20">
    <cfRule type="cellIs" dxfId="656" priority="664" operator="equal">
      <formula>"Yes"</formula>
    </cfRule>
  </conditionalFormatting>
  <conditionalFormatting sqref="AZ18:AZ20">
    <cfRule type="cellIs" dxfId="655" priority="663" operator="equal">
      <formula>"Yes"</formula>
    </cfRule>
  </conditionalFormatting>
  <conditionalFormatting sqref="AZ18:AZ19">
    <cfRule type="cellIs" dxfId="654" priority="662" operator="equal">
      <formula>"Yes"</formula>
    </cfRule>
  </conditionalFormatting>
  <conditionalFormatting sqref="AZ20">
    <cfRule type="cellIs" dxfId="653" priority="661" operator="equal">
      <formula>"Yes"</formula>
    </cfRule>
  </conditionalFormatting>
  <conditionalFormatting sqref="BA17:BA20">
    <cfRule type="cellIs" dxfId="652" priority="659" operator="equal">
      <formula>"Yes"</formula>
    </cfRule>
  </conditionalFormatting>
  <conditionalFormatting sqref="BB17:BB20">
    <cfRule type="cellIs" dxfId="651" priority="657" operator="equal">
      <formula>"Yes"</formula>
    </cfRule>
  </conditionalFormatting>
  <conditionalFormatting sqref="BB16">
    <cfRule type="cellIs" dxfId="650" priority="656" operator="equal">
      <formula>"Yes"</formula>
    </cfRule>
  </conditionalFormatting>
  <conditionalFormatting sqref="BC17:BC20">
    <cfRule type="cellIs" dxfId="649" priority="655" operator="equal">
      <formula>"Yes"</formula>
    </cfRule>
  </conditionalFormatting>
  <conditionalFormatting sqref="BD16">
    <cfRule type="cellIs" dxfId="648" priority="652" operator="equal">
      <formula>"Yes"</formula>
    </cfRule>
  </conditionalFormatting>
  <conditionalFormatting sqref="BD17:BD20">
    <cfRule type="cellIs" dxfId="647" priority="653" operator="equal">
      <formula>"Yes"</formula>
    </cfRule>
  </conditionalFormatting>
  <conditionalFormatting sqref="BE17:BE20">
    <cfRule type="cellIs" dxfId="646" priority="651" operator="equal">
      <formula>"Yes"</formula>
    </cfRule>
  </conditionalFormatting>
  <conditionalFormatting sqref="BF17:BF20">
    <cfRule type="cellIs" dxfId="645" priority="649" operator="equal">
      <formula>"Yes"</formula>
    </cfRule>
  </conditionalFormatting>
  <conditionalFormatting sqref="BG17:BG20">
    <cfRule type="cellIs" dxfId="644" priority="647" operator="equal">
      <formula>"Yes"</formula>
    </cfRule>
  </conditionalFormatting>
  <conditionalFormatting sqref="BH17:BH20">
    <cfRule type="cellIs" dxfId="643" priority="645" operator="equal">
      <formula>"Yes"</formula>
    </cfRule>
  </conditionalFormatting>
  <conditionalFormatting sqref="BI16:BI20">
    <cfRule type="cellIs" dxfId="642" priority="643" operator="equal">
      <formula>"Yes"</formula>
    </cfRule>
  </conditionalFormatting>
  <conditionalFormatting sqref="BJ16:BJ20">
    <cfRule type="cellIs" dxfId="641" priority="642" operator="equal">
      <formula>"Yes"</formula>
    </cfRule>
  </conditionalFormatting>
  <conditionalFormatting sqref="BK16:BK20">
    <cfRule type="cellIs" dxfId="640" priority="641" operator="equal">
      <formula>"Yes"</formula>
    </cfRule>
  </conditionalFormatting>
  <conditionalFormatting sqref="BN16:BN20">
    <cfRule type="cellIs" dxfId="639" priority="640" operator="equal">
      <formula>"Yes"</formula>
    </cfRule>
  </conditionalFormatting>
  <conditionalFormatting sqref="BN18:BN20">
    <cfRule type="cellIs" dxfId="638" priority="639" operator="equal">
      <formula>"Yes"</formula>
    </cfRule>
  </conditionalFormatting>
  <conditionalFormatting sqref="BN18:BN20">
    <cfRule type="cellIs" dxfId="637" priority="638" operator="equal">
      <formula>"Yes"</formula>
    </cfRule>
  </conditionalFormatting>
  <conditionalFormatting sqref="BN18:BN20">
    <cfRule type="cellIs" dxfId="636" priority="637" operator="equal">
      <formula>"Yes"</formula>
    </cfRule>
  </conditionalFormatting>
  <conditionalFormatting sqref="BN18:BN20">
    <cfRule type="cellIs" dxfId="635" priority="636" operator="equal">
      <formula>"Yes"</formula>
    </cfRule>
  </conditionalFormatting>
  <conditionalFormatting sqref="BN18:BN20">
    <cfRule type="cellIs" dxfId="634" priority="635" operator="equal">
      <formula>"Yes"</formula>
    </cfRule>
  </conditionalFormatting>
  <conditionalFormatting sqref="BN18:BN20">
    <cfRule type="cellIs" dxfId="633" priority="634" operator="equal">
      <formula>"Yes"</formula>
    </cfRule>
  </conditionalFormatting>
  <conditionalFormatting sqref="BN18:BN20">
    <cfRule type="cellIs" dxfId="632" priority="633" operator="equal">
      <formula>"Yes"</formula>
    </cfRule>
  </conditionalFormatting>
  <conditionalFormatting sqref="BN18:BN20">
    <cfRule type="cellIs" dxfId="631" priority="632" operator="equal">
      <formula>"Yes"</formula>
    </cfRule>
  </conditionalFormatting>
  <conditionalFormatting sqref="BN18:BN20">
    <cfRule type="cellIs" dxfId="630" priority="631" operator="equal">
      <formula>"Yes"</formula>
    </cfRule>
  </conditionalFormatting>
  <conditionalFormatting sqref="BN18:BN20">
    <cfRule type="cellIs" dxfId="629" priority="630" operator="equal">
      <formula>"Yes"</formula>
    </cfRule>
  </conditionalFormatting>
  <conditionalFormatting sqref="BN18:BN19">
    <cfRule type="cellIs" dxfId="628" priority="629" operator="equal">
      <formula>"Yes"</formula>
    </cfRule>
  </conditionalFormatting>
  <conditionalFormatting sqref="BN20">
    <cfRule type="cellIs" dxfId="627" priority="628" operator="equal">
      <formula>"Yes"</formula>
    </cfRule>
  </conditionalFormatting>
  <conditionalFormatting sqref="BN18:BN19">
    <cfRule type="cellIs" dxfId="626" priority="627" operator="equal">
      <formula>"Yes"</formula>
    </cfRule>
  </conditionalFormatting>
  <conditionalFormatting sqref="BL16:BM20">
    <cfRule type="cellIs" dxfId="625" priority="626" operator="equal">
      <formula>"Yes"</formula>
    </cfRule>
  </conditionalFormatting>
  <conditionalFormatting sqref="BO16:BO20">
    <cfRule type="cellIs" dxfId="624" priority="625" operator="equal">
      <formula>"Yes"</formula>
    </cfRule>
  </conditionalFormatting>
  <conditionalFormatting sqref="BP16:BR20">
    <cfRule type="cellIs" dxfId="623" priority="624" operator="equal">
      <formula>"Yes"</formula>
    </cfRule>
  </conditionalFormatting>
  <conditionalFormatting sqref="BS16:BS20">
    <cfRule type="cellIs" dxfId="622" priority="623" operator="equal">
      <formula>"Yes"</formula>
    </cfRule>
  </conditionalFormatting>
  <conditionalFormatting sqref="BU16:BU20">
    <cfRule type="cellIs" dxfId="621" priority="622" operator="equal">
      <formula>"Yes"</formula>
    </cfRule>
  </conditionalFormatting>
  <conditionalFormatting sqref="BT16:BT20">
    <cfRule type="cellIs" dxfId="620" priority="621" operator="equal">
      <formula>"Yes"</formula>
    </cfRule>
  </conditionalFormatting>
  <conditionalFormatting sqref="BV16:BX20">
    <cfRule type="cellIs" dxfId="619" priority="620" operator="equal">
      <formula>"Yes"</formula>
    </cfRule>
  </conditionalFormatting>
  <conditionalFormatting sqref="BY16:BY20">
    <cfRule type="cellIs" dxfId="618" priority="619" operator="equal">
      <formula>"Yes"</formula>
    </cfRule>
  </conditionalFormatting>
  <conditionalFormatting sqref="BZ16:BZ20">
    <cfRule type="cellIs" dxfId="617" priority="618" operator="equal">
      <formula>"Yes"</formula>
    </cfRule>
  </conditionalFormatting>
  <conditionalFormatting sqref="CA16:CE20">
    <cfRule type="cellIs" dxfId="616" priority="617" operator="equal">
      <formula>"Yes"</formula>
    </cfRule>
  </conditionalFormatting>
  <conditionalFormatting sqref="CE16">
    <cfRule type="cellIs" dxfId="615" priority="615" operator="equal">
      <formula>"Yes"</formula>
    </cfRule>
  </conditionalFormatting>
  <conditionalFormatting sqref="CE17:CE20">
    <cfRule type="cellIs" dxfId="614" priority="616" operator="equal">
      <formula>"Yes"</formula>
    </cfRule>
  </conditionalFormatting>
  <conditionalFormatting sqref="CF16:CF20">
    <cfRule type="cellIs" dxfId="613" priority="614" operator="equal">
      <formula>"Yes"</formula>
    </cfRule>
  </conditionalFormatting>
  <conditionalFormatting sqref="CF16">
    <cfRule type="cellIs" dxfId="612" priority="612" operator="equal">
      <formula>"Yes"</formula>
    </cfRule>
  </conditionalFormatting>
  <conditionalFormatting sqref="CF17:CF20">
    <cfRule type="cellIs" dxfId="611" priority="613" operator="equal">
      <formula>"Yes"</formula>
    </cfRule>
  </conditionalFormatting>
  <conditionalFormatting sqref="CF16">
    <cfRule type="cellIs" dxfId="610" priority="610" operator="equal">
      <formula>"Yes"</formula>
    </cfRule>
  </conditionalFormatting>
  <conditionalFormatting sqref="CF17:CF20">
    <cfRule type="cellIs" dxfId="609" priority="611" operator="equal">
      <formula>"Yes"</formula>
    </cfRule>
  </conditionalFormatting>
  <conditionalFormatting sqref="CF16">
    <cfRule type="cellIs" dxfId="608" priority="608" operator="equal">
      <formula>"Yes"</formula>
    </cfRule>
  </conditionalFormatting>
  <conditionalFormatting sqref="CF17:CF20">
    <cfRule type="cellIs" dxfId="607" priority="609" operator="equal">
      <formula>"Yes"</formula>
    </cfRule>
  </conditionalFormatting>
  <conditionalFormatting sqref="CG16:CH20">
    <cfRule type="cellIs" dxfId="606" priority="607" operator="equal">
      <formula>"Yes"</formula>
    </cfRule>
  </conditionalFormatting>
  <conditionalFormatting sqref="CI16:CI20">
    <cfRule type="cellIs" dxfId="605" priority="606" operator="equal">
      <formula>"Yes"</formula>
    </cfRule>
  </conditionalFormatting>
  <conditionalFormatting sqref="CJ16:CJ20">
    <cfRule type="cellIs" dxfId="604" priority="605" operator="equal">
      <formula>"Yes"</formula>
    </cfRule>
  </conditionalFormatting>
  <conditionalFormatting sqref="CK16:CL20">
    <cfRule type="cellIs" dxfId="603" priority="604" operator="equal">
      <formula>"Yes"</formula>
    </cfRule>
  </conditionalFormatting>
  <conditionalFormatting sqref="CK17:CK20">
    <cfRule type="cellIs" dxfId="602" priority="603" operator="equal">
      <formula>"Yes"</formula>
    </cfRule>
  </conditionalFormatting>
  <conditionalFormatting sqref="CL17:CL20">
    <cfRule type="cellIs" dxfId="601" priority="601" operator="equal">
      <formula>"Yes"</formula>
    </cfRule>
  </conditionalFormatting>
  <conditionalFormatting sqref="CL16">
    <cfRule type="cellIs" dxfId="600" priority="600" operator="equal">
      <formula>"Yes"</formula>
    </cfRule>
  </conditionalFormatting>
  <conditionalFormatting sqref="CK16">
    <cfRule type="cellIs" dxfId="599" priority="602" operator="equal">
      <formula>"Yes"</formula>
    </cfRule>
  </conditionalFormatting>
  <conditionalFormatting sqref="CK16:CL16">
    <cfRule type="cellIs" dxfId="598" priority="598" operator="equal">
      <formula>"Yes"</formula>
    </cfRule>
  </conditionalFormatting>
  <conditionalFormatting sqref="CK17:CL20">
    <cfRule type="cellIs" dxfId="597" priority="599" operator="equal">
      <formula>"Yes"</formula>
    </cfRule>
  </conditionalFormatting>
  <conditionalFormatting sqref="CM16:CN20">
    <cfRule type="cellIs" dxfId="596" priority="597" operator="equal">
      <formula>"Yes"</formula>
    </cfRule>
  </conditionalFormatting>
  <conditionalFormatting sqref="CM17:CN20">
    <cfRule type="cellIs" dxfId="595" priority="596" operator="equal">
      <formula>"Yes"</formula>
    </cfRule>
  </conditionalFormatting>
  <conditionalFormatting sqref="CM16:CN16">
    <cfRule type="cellIs" dxfId="594" priority="595" operator="equal">
      <formula>"Yes"</formula>
    </cfRule>
  </conditionalFormatting>
  <conditionalFormatting sqref="CM16:CN20">
    <cfRule type="cellIs" dxfId="593" priority="594" operator="equal">
      <formula>"Yes"</formula>
    </cfRule>
  </conditionalFormatting>
  <conditionalFormatting sqref="CN16:CN20">
    <cfRule type="cellIs" dxfId="592" priority="593" operator="equal">
      <formula>"Yes"</formula>
    </cfRule>
  </conditionalFormatting>
  <conditionalFormatting sqref="CM16:CN16">
    <cfRule type="cellIs" dxfId="591" priority="591" operator="equal">
      <formula>"Yes"</formula>
    </cfRule>
  </conditionalFormatting>
  <conditionalFormatting sqref="CM17:CN20">
    <cfRule type="cellIs" dxfId="590" priority="592" operator="equal">
      <formula>"Yes"</formula>
    </cfRule>
  </conditionalFormatting>
  <conditionalFormatting sqref="CO16:CO20">
    <cfRule type="cellIs" dxfId="589" priority="590" operator="equal">
      <formula>"Yes"</formula>
    </cfRule>
  </conditionalFormatting>
  <conditionalFormatting sqref="CO17:CO20">
    <cfRule type="cellIs" dxfId="588" priority="589" operator="equal">
      <formula>"Yes"</formula>
    </cfRule>
  </conditionalFormatting>
  <conditionalFormatting sqref="CO16">
    <cfRule type="cellIs" dxfId="587" priority="588" operator="equal">
      <formula>"Yes"</formula>
    </cfRule>
  </conditionalFormatting>
  <conditionalFormatting sqref="CO16:CO20">
    <cfRule type="cellIs" dxfId="586" priority="587" operator="equal">
      <formula>"Yes"</formula>
    </cfRule>
  </conditionalFormatting>
  <conditionalFormatting sqref="CO16">
    <cfRule type="cellIs" dxfId="585" priority="585" operator="equal">
      <formula>"Yes"</formula>
    </cfRule>
  </conditionalFormatting>
  <conditionalFormatting sqref="CO17:CO20">
    <cfRule type="cellIs" dxfId="584" priority="586" operator="equal">
      <formula>"Yes"</formula>
    </cfRule>
  </conditionalFormatting>
  <conditionalFormatting sqref="CP16:CP20">
    <cfRule type="cellIs" dxfId="583" priority="584" operator="equal">
      <formula>"Yes"</formula>
    </cfRule>
  </conditionalFormatting>
  <conditionalFormatting sqref="CP17:CP20">
    <cfRule type="cellIs" dxfId="582" priority="583" operator="equal">
      <formula>"Yes"</formula>
    </cfRule>
  </conditionalFormatting>
  <conditionalFormatting sqref="CP16">
    <cfRule type="cellIs" dxfId="581" priority="582" operator="equal">
      <formula>"Yes"</formula>
    </cfRule>
  </conditionalFormatting>
  <conditionalFormatting sqref="CP16:CP20">
    <cfRule type="cellIs" dxfId="580" priority="581" operator="equal">
      <formula>"Yes"</formula>
    </cfRule>
  </conditionalFormatting>
  <conditionalFormatting sqref="CP16:CP20">
    <cfRule type="cellIs" dxfId="579" priority="580" operator="equal">
      <formula>"Yes"</formula>
    </cfRule>
  </conditionalFormatting>
  <conditionalFormatting sqref="CP17:CP20">
    <cfRule type="cellIs" dxfId="578" priority="579" operator="equal">
      <formula>"Yes"</formula>
    </cfRule>
  </conditionalFormatting>
  <conditionalFormatting sqref="CP16">
    <cfRule type="cellIs" dxfId="577" priority="578" operator="equal">
      <formula>"Yes"</formula>
    </cfRule>
  </conditionalFormatting>
  <conditionalFormatting sqref="CP16">
    <cfRule type="cellIs" dxfId="576" priority="576" operator="equal">
      <formula>"Yes"</formula>
    </cfRule>
  </conditionalFormatting>
  <conditionalFormatting sqref="CP17:CP20">
    <cfRule type="cellIs" dxfId="575" priority="577" operator="equal">
      <formula>"Yes"</formula>
    </cfRule>
  </conditionalFormatting>
  <conditionalFormatting sqref="CQ16:CQ20">
    <cfRule type="cellIs" dxfId="574" priority="575" operator="equal">
      <formula>"Yes"</formula>
    </cfRule>
  </conditionalFormatting>
  <conditionalFormatting sqref="CS16:CS20">
    <cfRule type="cellIs" dxfId="573" priority="574" operator="equal">
      <formula>"Yes"</formula>
    </cfRule>
  </conditionalFormatting>
  <conditionalFormatting sqref="CS16">
    <cfRule type="cellIs" dxfId="572" priority="572" operator="equal">
      <formula>"Yes"</formula>
    </cfRule>
  </conditionalFormatting>
  <conditionalFormatting sqref="CS17:CS20">
    <cfRule type="cellIs" dxfId="571" priority="573" operator="equal">
      <formula>"Yes"</formula>
    </cfRule>
  </conditionalFormatting>
  <conditionalFormatting sqref="CR16:CR20">
    <cfRule type="cellIs" dxfId="570" priority="571" operator="equal">
      <formula>"Yes"</formula>
    </cfRule>
  </conditionalFormatting>
  <conditionalFormatting sqref="CR17:CR20">
    <cfRule type="cellIs" dxfId="569" priority="570" operator="equal">
      <formula>"Yes"</formula>
    </cfRule>
  </conditionalFormatting>
  <conditionalFormatting sqref="CR16:CR20">
    <cfRule type="cellIs" dxfId="568" priority="569" operator="equal">
      <formula>"Yes"</formula>
    </cfRule>
  </conditionalFormatting>
  <conditionalFormatting sqref="CR16">
    <cfRule type="cellIs" dxfId="567" priority="568" operator="equal">
      <formula>"Yes"</formula>
    </cfRule>
  </conditionalFormatting>
  <conditionalFormatting sqref="CU17:CU20">
    <cfRule type="cellIs" dxfId="566" priority="567" operator="equal">
      <formula>"Yes"</formula>
    </cfRule>
  </conditionalFormatting>
  <conditionalFormatting sqref="CU16:CU20">
    <cfRule type="cellIs" dxfId="565" priority="566" operator="equal">
      <formula>"Yes"</formula>
    </cfRule>
  </conditionalFormatting>
  <conditionalFormatting sqref="CU16">
    <cfRule type="cellIs" dxfId="564" priority="565" operator="equal">
      <formula>"Yes"</formula>
    </cfRule>
  </conditionalFormatting>
  <conditionalFormatting sqref="CV16:CV20">
    <cfRule type="cellIs" dxfId="563" priority="564" operator="equal">
      <formula>"Yes"</formula>
    </cfRule>
  </conditionalFormatting>
  <conditionalFormatting sqref="CV17:CV20">
    <cfRule type="cellIs" dxfId="562" priority="563" operator="equal">
      <formula>"Yes"</formula>
    </cfRule>
  </conditionalFormatting>
  <conditionalFormatting sqref="CW16:CW20">
    <cfRule type="cellIs" dxfId="561" priority="562" operator="equal">
      <formula>"Yes"</formula>
    </cfRule>
  </conditionalFormatting>
  <conditionalFormatting sqref="CW17:CW20">
    <cfRule type="cellIs" dxfId="560" priority="561" operator="equal">
      <formula>"Yes"</formula>
    </cfRule>
  </conditionalFormatting>
  <conditionalFormatting sqref="CW17:CW20">
    <cfRule type="cellIs" dxfId="559" priority="560" operator="equal">
      <formula>"Yes"</formula>
    </cfRule>
  </conditionalFormatting>
  <conditionalFormatting sqref="CT16:CT20">
    <cfRule type="cellIs" dxfId="558" priority="559" operator="equal">
      <formula>"Yes"</formula>
    </cfRule>
  </conditionalFormatting>
  <conditionalFormatting sqref="CT16">
    <cfRule type="cellIs" dxfId="557" priority="557" operator="equal">
      <formula>"Yes"</formula>
    </cfRule>
  </conditionalFormatting>
  <conditionalFormatting sqref="CT17:CT20">
    <cfRule type="cellIs" dxfId="556" priority="558" operator="equal">
      <formula>"Yes"</formula>
    </cfRule>
  </conditionalFormatting>
  <conditionalFormatting sqref="CT16">
    <cfRule type="cellIs" dxfId="555" priority="555" operator="equal">
      <formula>"Yes"</formula>
    </cfRule>
  </conditionalFormatting>
  <conditionalFormatting sqref="CT17:CT20">
    <cfRule type="cellIs" dxfId="554" priority="556" operator="equal">
      <formula>"Yes"</formula>
    </cfRule>
  </conditionalFormatting>
  <conditionalFormatting sqref="CX16:CX20">
    <cfRule type="cellIs" dxfId="553" priority="554" operator="equal">
      <formula>"Yes"</formula>
    </cfRule>
  </conditionalFormatting>
  <conditionalFormatting sqref="CX17 CX19">
    <cfRule type="cellIs" dxfId="552" priority="553" operator="equal">
      <formula>"Yes"</formula>
    </cfRule>
  </conditionalFormatting>
  <conditionalFormatting sqref="CX16">
    <cfRule type="cellIs" dxfId="551" priority="551" operator="equal">
      <formula>"Yes"</formula>
    </cfRule>
  </conditionalFormatting>
  <conditionalFormatting sqref="CX18 CX20">
    <cfRule type="cellIs" dxfId="550" priority="552" operator="equal">
      <formula>"Yes"</formula>
    </cfRule>
  </conditionalFormatting>
  <conditionalFormatting sqref="CX18:CX20">
    <cfRule type="cellIs" dxfId="549" priority="550" operator="equal">
      <formula>"Yes"</formula>
    </cfRule>
  </conditionalFormatting>
  <conditionalFormatting sqref="CX18:CX20">
    <cfRule type="cellIs" dxfId="548" priority="549" operator="equal">
      <formula>"Yes"</formula>
    </cfRule>
  </conditionalFormatting>
  <conditionalFormatting sqref="CX18:CX20">
    <cfRule type="cellIs" dxfId="547" priority="548" operator="equal">
      <formula>"Yes"</formula>
    </cfRule>
  </conditionalFormatting>
  <conditionalFormatting sqref="CX18:CX20">
    <cfRule type="cellIs" dxfId="546" priority="547" operator="equal">
      <formula>"Yes"</formula>
    </cfRule>
  </conditionalFormatting>
  <conditionalFormatting sqref="CX18:CX20">
    <cfRule type="cellIs" dxfId="545" priority="546" operator="equal">
      <formula>"Yes"</formula>
    </cfRule>
  </conditionalFormatting>
  <conditionalFormatting sqref="CX18:CX20">
    <cfRule type="cellIs" dxfId="544" priority="545" operator="equal">
      <formula>"Yes"</formula>
    </cfRule>
  </conditionalFormatting>
  <conditionalFormatting sqref="CX18:CX20">
    <cfRule type="cellIs" dxfId="543" priority="544" operator="equal">
      <formula>"Yes"</formula>
    </cfRule>
  </conditionalFormatting>
  <conditionalFormatting sqref="CX18:CX20">
    <cfRule type="cellIs" dxfId="542" priority="543" operator="equal">
      <formula>"Yes"</formula>
    </cfRule>
  </conditionalFormatting>
  <conditionalFormatting sqref="CX18:CX19">
    <cfRule type="cellIs" dxfId="541" priority="542" operator="equal">
      <formula>"Yes"</formula>
    </cfRule>
  </conditionalFormatting>
  <conditionalFormatting sqref="CX20">
    <cfRule type="cellIs" dxfId="540" priority="541" operator="equal">
      <formula>"Yes"</formula>
    </cfRule>
  </conditionalFormatting>
  <conditionalFormatting sqref="CX18:CX19">
    <cfRule type="cellIs" dxfId="539" priority="540" operator="equal">
      <formula>"Yes"</formula>
    </cfRule>
  </conditionalFormatting>
  <conditionalFormatting sqref="CZ16:CZ20">
    <cfRule type="cellIs" dxfId="538" priority="539" operator="equal">
      <formula>"Yes"</formula>
    </cfRule>
  </conditionalFormatting>
  <conditionalFormatting sqref="CZ18:CZ20">
    <cfRule type="cellIs" dxfId="537" priority="538" operator="equal">
      <formula>"Yes"</formula>
    </cfRule>
  </conditionalFormatting>
  <conditionalFormatting sqref="CZ18:CZ20">
    <cfRule type="cellIs" dxfId="536" priority="537" operator="equal">
      <formula>"Yes"</formula>
    </cfRule>
  </conditionalFormatting>
  <conditionalFormatting sqref="CZ18:CZ20">
    <cfRule type="cellIs" dxfId="535" priority="536" operator="equal">
      <formula>"Yes"</formula>
    </cfRule>
  </conditionalFormatting>
  <conditionalFormatting sqref="CZ18:CZ20">
    <cfRule type="cellIs" dxfId="534" priority="535" operator="equal">
      <formula>"Yes"</formula>
    </cfRule>
  </conditionalFormatting>
  <conditionalFormatting sqref="CZ18:CZ20">
    <cfRule type="cellIs" dxfId="533" priority="534" operator="equal">
      <formula>"Yes"</formula>
    </cfRule>
  </conditionalFormatting>
  <conditionalFormatting sqref="CZ18:CZ20">
    <cfRule type="cellIs" dxfId="532" priority="533" operator="equal">
      <formula>"Yes"</formula>
    </cfRule>
  </conditionalFormatting>
  <conditionalFormatting sqref="CZ18:CZ20">
    <cfRule type="cellIs" dxfId="531" priority="532" operator="equal">
      <formula>"Yes"</formula>
    </cfRule>
  </conditionalFormatting>
  <conditionalFormatting sqref="CZ18:CZ20">
    <cfRule type="cellIs" dxfId="530" priority="531" operator="equal">
      <formula>"Yes"</formula>
    </cfRule>
  </conditionalFormatting>
  <conditionalFormatting sqref="CZ18:CZ19">
    <cfRule type="cellIs" dxfId="529" priority="530" operator="equal">
      <formula>"Yes"</formula>
    </cfRule>
  </conditionalFormatting>
  <conditionalFormatting sqref="CZ20">
    <cfRule type="cellIs" dxfId="528" priority="529" operator="equal">
      <formula>"Yes"</formula>
    </cfRule>
  </conditionalFormatting>
  <conditionalFormatting sqref="CZ18:CZ19">
    <cfRule type="cellIs" dxfId="527" priority="528" operator="equal">
      <formula>"Yes"</formula>
    </cfRule>
  </conditionalFormatting>
  <conditionalFormatting sqref="DA16:DA20">
    <cfRule type="cellIs" dxfId="526" priority="527" operator="equal">
      <formula>"Yes"</formula>
    </cfRule>
  </conditionalFormatting>
  <conditionalFormatting sqref="DA18:DA20">
    <cfRule type="cellIs" dxfId="525" priority="526" operator="equal">
      <formula>"Yes"</formula>
    </cfRule>
  </conditionalFormatting>
  <conditionalFormatting sqref="DA18:DA20">
    <cfRule type="cellIs" dxfId="524" priority="525" operator="equal">
      <formula>"Yes"</formula>
    </cfRule>
  </conditionalFormatting>
  <conditionalFormatting sqref="DA18:DA20">
    <cfRule type="cellIs" dxfId="523" priority="524" operator="equal">
      <formula>"Yes"</formula>
    </cfRule>
  </conditionalFormatting>
  <conditionalFormatting sqref="DA18:DA20">
    <cfRule type="cellIs" dxfId="522" priority="523" operator="equal">
      <formula>"Yes"</formula>
    </cfRule>
  </conditionalFormatting>
  <conditionalFormatting sqref="DA18:DA20">
    <cfRule type="cellIs" dxfId="521" priority="522" operator="equal">
      <formula>"Yes"</formula>
    </cfRule>
  </conditionalFormatting>
  <conditionalFormatting sqref="DA18:DA20">
    <cfRule type="cellIs" dxfId="520" priority="521" operator="equal">
      <formula>"Yes"</formula>
    </cfRule>
  </conditionalFormatting>
  <conditionalFormatting sqref="DA18:DA20">
    <cfRule type="cellIs" dxfId="519" priority="520" operator="equal">
      <formula>"Yes"</formula>
    </cfRule>
  </conditionalFormatting>
  <conditionalFormatting sqref="DA18:DA20">
    <cfRule type="cellIs" dxfId="518" priority="519" operator="equal">
      <formula>"Yes"</formula>
    </cfRule>
  </conditionalFormatting>
  <conditionalFormatting sqref="DA18:DA19">
    <cfRule type="cellIs" dxfId="517" priority="518" operator="equal">
      <formula>"Yes"</formula>
    </cfRule>
  </conditionalFormatting>
  <conditionalFormatting sqref="DA20">
    <cfRule type="cellIs" dxfId="516" priority="517" operator="equal">
      <formula>"Yes"</formula>
    </cfRule>
  </conditionalFormatting>
  <conditionalFormatting sqref="DA18:DA19">
    <cfRule type="cellIs" dxfId="515" priority="516" operator="equal">
      <formula>"Yes"</formula>
    </cfRule>
  </conditionalFormatting>
  <conditionalFormatting sqref="CY16:CY20">
    <cfRule type="cellIs" dxfId="514" priority="515" operator="equal">
      <formula>"Yes"</formula>
    </cfRule>
  </conditionalFormatting>
  <conditionalFormatting sqref="CY18:CY20">
    <cfRule type="cellIs" dxfId="513" priority="514" operator="equal">
      <formula>"Yes"</formula>
    </cfRule>
  </conditionalFormatting>
  <conditionalFormatting sqref="CY18:CY20">
    <cfRule type="cellIs" dxfId="512" priority="513" operator="equal">
      <formula>"Yes"</formula>
    </cfRule>
  </conditionalFormatting>
  <conditionalFormatting sqref="CY18:CY20">
    <cfRule type="cellIs" dxfId="511" priority="512" operator="equal">
      <formula>"Yes"</formula>
    </cfRule>
  </conditionalFormatting>
  <conditionalFormatting sqref="CY18:CY20">
    <cfRule type="cellIs" dxfId="510" priority="511" operator="equal">
      <formula>"Yes"</formula>
    </cfRule>
  </conditionalFormatting>
  <conditionalFormatting sqref="CY18:CY20">
    <cfRule type="cellIs" dxfId="509" priority="510" operator="equal">
      <formula>"Yes"</formula>
    </cfRule>
  </conditionalFormatting>
  <conditionalFormatting sqref="CY18:CY20">
    <cfRule type="cellIs" dxfId="508" priority="509" operator="equal">
      <formula>"Yes"</formula>
    </cfRule>
  </conditionalFormatting>
  <conditionalFormatting sqref="CY18:CY20">
    <cfRule type="cellIs" dxfId="507" priority="508" operator="equal">
      <formula>"Yes"</formula>
    </cfRule>
  </conditionalFormatting>
  <conditionalFormatting sqref="CY18:CY20">
    <cfRule type="cellIs" dxfId="506" priority="507" operator="equal">
      <formula>"Yes"</formula>
    </cfRule>
  </conditionalFormatting>
  <conditionalFormatting sqref="CY18:CY19">
    <cfRule type="cellIs" dxfId="505" priority="506" operator="equal">
      <formula>"Yes"</formula>
    </cfRule>
  </conditionalFormatting>
  <conditionalFormatting sqref="CY20">
    <cfRule type="cellIs" dxfId="504" priority="505" operator="equal">
      <formula>"Yes"</formula>
    </cfRule>
  </conditionalFormatting>
  <conditionalFormatting sqref="CY18:CY19">
    <cfRule type="cellIs" dxfId="503" priority="504" operator="equal">
      <formula>"Yes"</formula>
    </cfRule>
  </conditionalFormatting>
  <conditionalFormatting sqref="DC16:DC20">
    <cfRule type="cellIs" dxfId="502" priority="503" operator="equal">
      <formula>"Yes"</formula>
    </cfRule>
  </conditionalFormatting>
  <conditionalFormatting sqref="DC17:DC20">
    <cfRule type="cellIs" dxfId="501" priority="502" operator="equal">
      <formula>"Yes"</formula>
    </cfRule>
  </conditionalFormatting>
  <conditionalFormatting sqref="DE20">
    <cfRule type="cellIs" dxfId="500" priority="500" operator="equal">
      <formula>"Yes"</formula>
    </cfRule>
  </conditionalFormatting>
  <conditionalFormatting sqref="DE16:DE19">
    <cfRule type="cellIs" dxfId="499" priority="501" operator="equal">
      <formula>"Yes"</formula>
    </cfRule>
  </conditionalFormatting>
  <conditionalFormatting sqref="DF16:DF20">
    <cfRule type="cellIs" dxfId="498" priority="499" operator="equal">
      <formula>"Yes"</formula>
    </cfRule>
  </conditionalFormatting>
  <conditionalFormatting sqref="DG16:DG20">
    <cfRule type="cellIs" dxfId="497" priority="498" operator="equal">
      <formula>"Yes"</formula>
    </cfRule>
  </conditionalFormatting>
  <conditionalFormatting sqref="DG17:DG20">
    <cfRule type="cellIs" dxfId="496" priority="497" operator="equal">
      <formula>"Yes"</formula>
    </cfRule>
  </conditionalFormatting>
  <conditionalFormatting sqref="DG16">
    <cfRule type="cellIs" dxfId="495" priority="496" operator="equal">
      <formula>"Yes"</formula>
    </cfRule>
  </conditionalFormatting>
  <conditionalFormatting sqref="DH16:DK20">
    <cfRule type="cellIs" dxfId="494" priority="495" operator="equal">
      <formula>"Yes"</formula>
    </cfRule>
  </conditionalFormatting>
  <conditionalFormatting sqref="DH17:DK20">
    <cfRule type="cellIs" dxfId="493" priority="494" operator="equal">
      <formula>"Yes"</formula>
    </cfRule>
  </conditionalFormatting>
  <conditionalFormatting sqref="DH16:DK16">
    <cfRule type="cellIs" dxfId="492" priority="493" operator="equal">
      <formula>"Yes"</formula>
    </cfRule>
  </conditionalFormatting>
  <conditionalFormatting sqref="DM16:DM20">
    <cfRule type="cellIs" dxfId="491" priority="492" operator="equal">
      <formula>"Yes"</formula>
    </cfRule>
  </conditionalFormatting>
  <conditionalFormatting sqref="DM17:DM20">
    <cfRule type="cellIs" dxfId="490" priority="491" operator="equal">
      <formula>"Yes"</formula>
    </cfRule>
  </conditionalFormatting>
  <conditionalFormatting sqref="DM16">
    <cfRule type="cellIs" dxfId="489" priority="490" operator="equal">
      <formula>"Yes"</formula>
    </cfRule>
  </conditionalFormatting>
  <conditionalFormatting sqref="DN16:DN20">
    <cfRule type="cellIs" dxfId="488" priority="489" operator="equal">
      <formula>"Yes"</formula>
    </cfRule>
  </conditionalFormatting>
  <conditionalFormatting sqref="DN18:DN20">
    <cfRule type="cellIs" dxfId="487" priority="488" operator="equal">
      <formula>"Yes"</formula>
    </cfRule>
  </conditionalFormatting>
  <conditionalFormatting sqref="DN18:DN20">
    <cfRule type="cellIs" dxfId="486" priority="487" operator="equal">
      <formula>"Yes"</formula>
    </cfRule>
  </conditionalFormatting>
  <conditionalFormatting sqref="DN18:DN20">
    <cfRule type="cellIs" dxfId="485" priority="486" operator="equal">
      <formula>"Yes"</formula>
    </cfRule>
  </conditionalFormatting>
  <conditionalFormatting sqref="DN18:DN20">
    <cfRule type="cellIs" dxfId="484" priority="485" operator="equal">
      <formula>"Yes"</formula>
    </cfRule>
  </conditionalFormatting>
  <conditionalFormatting sqref="DN18:DN20">
    <cfRule type="cellIs" dxfId="483" priority="484" operator="equal">
      <formula>"Yes"</formula>
    </cfRule>
  </conditionalFormatting>
  <conditionalFormatting sqref="DN18:DN20">
    <cfRule type="cellIs" dxfId="482" priority="483" operator="equal">
      <formula>"Yes"</formula>
    </cfRule>
  </conditionalFormatting>
  <conditionalFormatting sqref="DN18:DN20">
    <cfRule type="cellIs" dxfId="481" priority="482" operator="equal">
      <formula>"Yes"</formula>
    </cfRule>
  </conditionalFormatting>
  <conditionalFormatting sqref="DN18:DN20">
    <cfRule type="cellIs" dxfId="480" priority="481" operator="equal">
      <formula>"Yes"</formula>
    </cfRule>
  </conditionalFormatting>
  <conditionalFormatting sqref="DN18:DN19">
    <cfRule type="cellIs" dxfId="479" priority="480" operator="equal">
      <formula>"Yes"</formula>
    </cfRule>
  </conditionalFormatting>
  <conditionalFormatting sqref="DN20">
    <cfRule type="cellIs" dxfId="478" priority="479" operator="equal">
      <formula>"Yes"</formula>
    </cfRule>
  </conditionalFormatting>
  <conditionalFormatting sqref="DN18:DN19">
    <cfRule type="cellIs" dxfId="477" priority="478" operator="equal">
      <formula>"Yes"</formula>
    </cfRule>
  </conditionalFormatting>
  <conditionalFormatting sqref="DO16:DO20">
    <cfRule type="cellIs" dxfId="476" priority="477" operator="equal">
      <formula>"Yes"</formula>
    </cfRule>
  </conditionalFormatting>
  <conditionalFormatting sqref="DO18:DO20">
    <cfRule type="cellIs" dxfId="475" priority="476" operator="equal">
      <formula>"Yes"</formula>
    </cfRule>
  </conditionalFormatting>
  <conditionalFormatting sqref="DO18:DO20">
    <cfRule type="cellIs" dxfId="474" priority="475" operator="equal">
      <formula>"Yes"</formula>
    </cfRule>
  </conditionalFormatting>
  <conditionalFormatting sqref="DO18:DO20">
    <cfRule type="cellIs" dxfId="473" priority="474" operator="equal">
      <formula>"Yes"</formula>
    </cfRule>
  </conditionalFormatting>
  <conditionalFormatting sqref="DO18:DO20">
    <cfRule type="cellIs" dxfId="472" priority="473" operator="equal">
      <formula>"Yes"</formula>
    </cfRule>
  </conditionalFormatting>
  <conditionalFormatting sqref="DO18:DO20">
    <cfRule type="cellIs" dxfId="471" priority="472" operator="equal">
      <formula>"Yes"</formula>
    </cfRule>
  </conditionalFormatting>
  <conditionalFormatting sqref="DO18:DO20">
    <cfRule type="cellIs" dxfId="470" priority="471" operator="equal">
      <formula>"Yes"</formula>
    </cfRule>
  </conditionalFormatting>
  <conditionalFormatting sqref="DO18:DO20">
    <cfRule type="cellIs" dxfId="469" priority="470" operator="equal">
      <formula>"Yes"</formula>
    </cfRule>
  </conditionalFormatting>
  <conditionalFormatting sqref="DO18:DO20">
    <cfRule type="cellIs" dxfId="468" priority="469" operator="equal">
      <formula>"Yes"</formula>
    </cfRule>
  </conditionalFormatting>
  <conditionalFormatting sqref="DO18:DO19">
    <cfRule type="cellIs" dxfId="467" priority="468" operator="equal">
      <formula>"Yes"</formula>
    </cfRule>
  </conditionalFormatting>
  <conditionalFormatting sqref="DO20">
    <cfRule type="cellIs" dxfId="466" priority="467" operator="equal">
      <formula>"Yes"</formula>
    </cfRule>
  </conditionalFormatting>
  <conditionalFormatting sqref="DO18:DO19">
    <cfRule type="cellIs" dxfId="465" priority="466" operator="equal">
      <formula>"Yes"</formula>
    </cfRule>
  </conditionalFormatting>
  <conditionalFormatting sqref="DL16:DL20">
    <cfRule type="cellIs" dxfId="464" priority="465" operator="equal">
      <formula>"Yes"</formula>
    </cfRule>
  </conditionalFormatting>
  <conditionalFormatting sqref="DP16:DP20">
    <cfRule type="cellIs" dxfId="463" priority="464" operator="equal">
      <formula>"Yes"</formula>
    </cfRule>
  </conditionalFormatting>
  <conditionalFormatting sqref="DR16:DR20">
    <cfRule type="cellIs" dxfId="462" priority="463" operator="equal">
      <formula>"Yes"</formula>
    </cfRule>
  </conditionalFormatting>
  <conditionalFormatting sqref="DQ16:DQ20">
    <cfRule type="cellIs" dxfId="461" priority="462" operator="equal">
      <formula>"Yes"</formula>
    </cfRule>
  </conditionalFormatting>
  <conditionalFormatting sqref="DT16:DT20">
    <cfRule type="cellIs" dxfId="460" priority="461" operator="equal">
      <formula>"Yes"</formula>
    </cfRule>
  </conditionalFormatting>
  <conditionalFormatting sqref="DS16:DS20">
    <cfRule type="cellIs" dxfId="459" priority="460" operator="equal">
      <formula>"Yes"</formula>
    </cfRule>
  </conditionalFormatting>
  <conditionalFormatting sqref="DS18:DS20">
    <cfRule type="cellIs" dxfId="458" priority="459" operator="equal">
      <formula>"Yes"</formula>
    </cfRule>
  </conditionalFormatting>
  <conditionalFormatting sqref="DS18:DS20">
    <cfRule type="cellIs" dxfId="457" priority="458" operator="equal">
      <formula>"Yes"</formula>
    </cfRule>
  </conditionalFormatting>
  <conditionalFormatting sqref="DS18:DS20">
    <cfRule type="cellIs" dxfId="456" priority="457" operator="equal">
      <formula>"Yes"</formula>
    </cfRule>
  </conditionalFormatting>
  <conditionalFormatting sqref="DS18:DS20">
    <cfRule type="cellIs" dxfId="455" priority="456" operator="equal">
      <formula>"Yes"</formula>
    </cfRule>
  </conditionalFormatting>
  <conditionalFormatting sqref="DS18:DS20">
    <cfRule type="cellIs" dxfId="454" priority="455" operator="equal">
      <formula>"Yes"</formula>
    </cfRule>
  </conditionalFormatting>
  <conditionalFormatting sqref="DS18:DS20">
    <cfRule type="cellIs" dxfId="453" priority="454" operator="equal">
      <formula>"Yes"</formula>
    </cfRule>
  </conditionalFormatting>
  <conditionalFormatting sqref="DS18:DS20">
    <cfRule type="cellIs" dxfId="452" priority="453" operator="equal">
      <formula>"Yes"</formula>
    </cfRule>
  </conditionalFormatting>
  <conditionalFormatting sqref="DS18:DS20">
    <cfRule type="cellIs" dxfId="451" priority="452" operator="equal">
      <formula>"Yes"</formula>
    </cfRule>
  </conditionalFormatting>
  <conditionalFormatting sqref="DS18:DS19">
    <cfRule type="cellIs" dxfId="450" priority="451" operator="equal">
      <formula>"Yes"</formula>
    </cfRule>
  </conditionalFormatting>
  <conditionalFormatting sqref="DS20">
    <cfRule type="cellIs" dxfId="449" priority="450" operator="equal">
      <formula>"Yes"</formula>
    </cfRule>
  </conditionalFormatting>
  <conditionalFormatting sqref="DS18:DS19">
    <cfRule type="cellIs" dxfId="448" priority="449" operator="equal">
      <formula>"Yes"</formula>
    </cfRule>
  </conditionalFormatting>
  <conditionalFormatting sqref="DU16:DU20">
    <cfRule type="cellIs" dxfId="447" priority="448" operator="equal">
      <formula>"Yes"</formula>
    </cfRule>
  </conditionalFormatting>
  <conditionalFormatting sqref="DU17:DU20">
    <cfRule type="cellIs" dxfId="446" priority="447" operator="equal">
      <formula>"Yes"</formula>
    </cfRule>
  </conditionalFormatting>
  <conditionalFormatting sqref="DU16">
    <cfRule type="cellIs" dxfId="445" priority="446" operator="equal">
      <formula>"Yes"</formula>
    </cfRule>
  </conditionalFormatting>
  <conditionalFormatting sqref="DV16:DW20">
    <cfRule type="cellIs" dxfId="444" priority="445" operator="equal">
      <formula>"Yes"</formula>
    </cfRule>
  </conditionalFormatting>
  <conditionalFormatting sqref="DX16:DX20">
    <cfRule type="cellIs" dxfId="443" priority="444" operator="equal">
      <formula>"Yes"</formula>
    </cfRule>
  </conditionalFormatting>
  <conditionalFormatting sqref="DX17:DX20">
    <cfRule type="cellIs" dxfId="442" priority="443" operator="equal">
      <formula>"Yes"</formula>
    </cfRule>
  </conditionalFormatting>
  <conditionalFormatting sqref="DX16">
    <cfRule type="cellIs" dxfId="441" priority="442" operator="equal">
      <formula>"Yes"</formula>
    </cfRule>
  </conditionalFormatting>
  <conditionalFormatting sqref="DX15">
    <cfRule type="cellIs" dxfId="440" priority="441" operator="equal">
      <formula>"Yes"</formula>
    </cfRule>
  </conditionalFormatting>
  <conditionalFormatting sqref="DX15">
    <cfRule type="cellIs" dxfId="439" priority="440" operator="equal">
      <formula>"Yes"</formula>
    </cfRule>
  </conditionalFormatting>
  <conditionalFormatting sqref="DY16:DY20">
    <cfRule type="cellIs" dxfId="438" priority="439" operator="equal">
      <formula>"Yes"</formula>
    </cfRule>
  </conditionalFormatting>
  <conditionalFormatting sqref="DY16:DY20">
    <cfRule type="cellIs" dxfId="437" priority="438" operator="equal">
      <formula>"Yes"</formula>
    </cfRule>
  </conditionalFormatting>
  <conditionalFormatting sqref="DZ16:DZ18">
    <cfRule type="cellIs" dxfId="436" priority="437" operator="equal">
      <formula>"Yes"</formula>
    </cfRule>
  </conditionalFormatting>
  <conditionalFormatting sqref="DZ18">
    <cfRule type="cellIs" dxfId="435" priority="436" operator="equal">
      <formula>"Yes"</formula>
    </cfRule>
  </conditionalFormatting>
  <conditionalFormatting sqref="DZ18">
    <cfRule type="cellIs" dxfId="434" priority="435" operator="equal">
      <formula>"Yes"</formula>
    </cfRule>
  </conditionalFormatting>
  <conditionalFormatting sqref="DZ18">
    <cfRule type="cellIs" dxfId="433" priority="434" operator="equal">
      <formula>"Yes"</formula>
    </cfRule>
  </conditionalFormatting>
  <conditionalFormatting sqref="DZ18">
    <cfRule type="cellIs" dxfId="432" priority="433" operator="equal">
      <formula>"Yes"</formula>
    </cfRule>
  </conditionalFormatting>
  <conditionalFormatting sqref="DZ18">
    <cfRule type="cellIs" dxfId="431" priority="432" operator="equal">
      <formula>"Yes"</formula>
    </cfRule>
  </conditionalFormatting>
  <conditionalFormatting sqref="DZ18">
    <cfRule type="cellIs" dxfId="430" priority="431" operator="equal">
      <formula>"Yes"</formula>
    </cfRule>
  </conditionalFormatting>
  <conditionalFormatting sqref="DZ18">
    <cfRule type="cellIs" dxfId="429" priority="430" operator="equal">
      <formula>"Yes"</formula>
    </cfRule>
  </conditionalFormatting>
  <conditionalFormatting sqref="DZ18">
    <cfRule type="cellIs" dxfId="428" priority="429" operator="equal">
      <formula>"Yes"</formula>
    </cfRule>
  </conditionalFormatting>
  <conditionalFormatting sqref="DZ18">
    <cfRule type="cellIs" dxfId="427" priority="428" operator="equal">
      <formula>"Yes"</formula>
    </cfRule>
  </conditionalFormatting>
  <conditionalFormatting sqref="DZ18">
    <cfRule type="cellIs" dxfId="426" priority="427" operator="equal">
      <formula>"Yes"</formula>
    </cfRule>
  </conditionalFormatting>
  <conditionalFormatting sqref="DZ18">
    <cfRule type="cellIs" dxfId="425" priority="426" operator="equal">
      <formula>"Yes"</formula>
    </cfRule>
  </conditionalFormatting>
  <conditionalFormatting sqref="DZ18">
    <cfRule type="cellIs" dxfId="424" priority="425" operator="equal">
      <formula>"Yes"</formula>
    </cfRule>
  </conditionalFormatting>
  <conditionalFormatting sqref="DZ19:DZ20">
    <cfRule type="cellIs" dxfId="423" priority="424" operator="equal">
      <formula>"Yes"</formula>
    </cfRule>
  </conditionalFormatting>
  <conditionalFormatting sqref="DZ19:DZ20">
    <cfRule type="cellIs" dxfId="422" priority="423" operator="equal">
      <formula>"Yes"</formula>
    </cfRule>
  </conditionalFormatting>
  <conditionalFormatting sqref="DZ19:DZ20">
    <cfRule type="cellIs" dxfId="421" priority="422" operator="equal">
      <formula>"Yes"</formula>
    </cfRule>
  </conditionalFormatting>
  <conditionalFormatting sqref="DZ19:DZ20">
    <cfRule type="cellIs" dxfId="420" priority="421" operator="equal">
      <formula>"Yes"</formula>
    </cfRule>
  </conditionalFormatting>
  <conditionalFormatting sqref="DZ19:DZ20">
    <cfRule type="cellIs" dxfId="419" priority="420" operator="equal">
      <formula>"Yes"</formula>
    </cfRule>
  </conditionalFormatting>
  <conditionalFormatting sqref="DZ19:DZ20">
    <cfRule type="cellIs" dxfId="418" priority="419" operator="equal">
      <formula>"Yes"</formula>
    </cfRule>
  </conditionalFormatting>
  <conditionalFormatting sqref="DZ19:DZ20">
    <cfRule type="cellIs" dxfId="417" priority="418" operator="equal">
      <formula>"Yes"</formula>
    </cfRule>
  </conditionalFormatting>
  <conditionalFormatting sqref="DZ19:DZ20">
    <cfRule type="cellIs" dxfId="416" priority="417" operator="equal">
      <formula>"Yes"</formula>
    </cfRule>
  </conditionalFormatting>
  <conditionalFormatting sqref="DZ19:DZ20">
    <cfRule type="cellIs" dxfId="415" priority="416" operator="equal">
      <formula>"Yes"</formula>
    </cfRule>
  </conditionalFormatting>
  <conditionalFormatting sqref="DZ19:DZ20">
    <cfRule type="cellIs" dxfId="414" priority="415" operator="equal">
      <formula>"Yes"</formula>
    </cfRule>
  </conditionalFormatting>
  <conditionalFormatting sqref="DZ19:DZ20">
    <cfRule type="cellIs" dxfId="413" priority="414" operator="equal">
      <formula>"Yes"</formula>
    </cfRule>
  </conditionalFormatting>
  <conditionalFormatting sqref="DZ19">
    <cfRule type="cellIs" dxfId="412" priority="413" operator="equal">
      <formula>"Yes"</formula>
    </cfRule>
  </conditionalFormatting>
  <conditionalFormatting sqref="DZ20">
    <cfRule type="cellIs" dxfId="411" priority="412" operator="equal">
      <formula>"Yes"</formula>
    </cfRule>
  </conditionalFormatting>
  <conditionalFormatting sqref="DZ19">
    <cfRule type="cellIs" dxfId="410" priority="411" operator="equal">
      <formula>"Yes"</formula>
    </cfRule>
  </conditionalFormatting>
  <conditionalFormatting sqref="EA19 EA16:EB18">
    <cfRule type="cellIs" dxfId="409" priority="410" operator="equal">
      <formula>"Yes"</formula>
    </cfRule>
  </conditionalFormatting>
  <conditionalFormatting sqref="EA18:EB18 EA19">
    <cfRule type="cellIs" dxfId="408" priority="409" operator="equal">
      <formula>"Yes"</formula>
    </cfRule>
  </conditionalFormatting>
  <conditionalFormatting sqref="EA18:EB18 EA19">
    <cfRule type="cellIs" dxfId="407" priority="408" operator="equal">
      <formula>"Yes"</formula>
    </cfRule>
  </conditionalFormatting>
  <conditionalFormatting sqref="EA18:EB18 EA19">
    <cfRule type="cellIs" dxfId="406" priority="407" operator="equal">
      <formula>"Yes"</formula>
    </cfRule>
  </conditionalFormatting>
  <conditionalFormatting sqref="EA18:EB18 EA19">
    <cfRule type="cellIs" dxfId="405" priority="406" operator="equal">
      <formula>"Yes"</formula>
    </cfRule>
  </conditionalFormatting>
  <conditionalFormatting sqref="EA18:EB18 EA19">
    <cfRule type="cellIs" dxfId="404" priority="405" operator="equal">
      <formula>"Yes"</formula>
    </cfRule>
  </conditionalFormatting>
  <conditionalFormatting sqref="EA18:EB18 EA19">
    <cfRule type="cellIs" dxfId="403" priority="404" operator="equal">
      <formula>"Yes"</formula>
    </cfRule>
  </conditionalFormatting>
  <conditionalFormatting sqref="EA18:EB18 EA19">
    <cfRule type="cellIs" dxfId="402" priority="403" operator="equal">
      <formula>"Yes"</formula>
    </cfRule>
  </conditionalFormatting>
  <conditionalFormatting sqref="EA18:EB18 EA19">
    <cfRule type="cellIs" dxfId="401" priority="402" operator="equal">
      <formula>"Yes"</formula>
    </cfRule>
  </conditionalFormatting>
  <conditionalFormatting sqref="EA18:EB18 EA19">
    <cfRule type="cellIs" dxfId="400" priority="401" operator="equal">
      <formula>"Yes"</formula>
    </cfRule>
  </conditionalFormatting>
  <conditionalFormatting sqref="EA18:EB18 EA19">
    <cfRule type="cellIs" dxfId="399" priority="400" operator="equal">
      <formula>"Yes"</formula>
    </cfRule>
  </conditionalFormatting>
  <conditionalFormatting sqref="EA18:EB18 EA19">
    <cfRule type="cellIs" dxfId="398" priority="399" operator="equal">
      <formula>"Yes"</formula>
    </cfRule>
  </conditionalFormatting>
  <conditionalFormatting sqref="EA18:EB18 EA19">
    <cfRule type="cellIs" dxfId="397" priority="398" operator="equal">
      <formula>"Yes"</formula>
    </cfRule>
  </conditionalFormatting>
  <conditionalFormatting sqref="EA20">
    <cfRule type="cellIs" dxfId="396" priority="397" operator="equal">
      <formula>"Yes"</formula>
    </cfRule>
  </conditionalFormatting>
  <conditionalFormatting sqref="EA20">
    <cfRule type="cellIs" dxfId="395" priority="396" operator="equal">
      <formula>"Yes"</formula>
    </cfRule>
  </conditionalFormatting>
  <conditionalFormatting sqref="EA20">
    <cfRule type="cellIs" dxfId="394" priority="395" operator="equal">
      <formula>"Yes"</formula>
    </cfRule>
  </conditionalFormatting>
  <conditionalFormatting sqref="EA20">
    <cfRule type="cellIs" dxfId="393" priority="394" operator="equal">
      <formula>"Yes"</formula>
    </cfRule>
  </conditionalFormatting>
  <conditionalFormatting sqref="EA20">
    <cfRule type="cellIs" dxfId="392" priority="393" operator="equal">
      <formula>"Yes"</formula>
    </cfRule>
  </conditionalFormatting>
  <conditionalFormatting sqref="EA20">
    <cfRule type="cellIs" dxfId="391" priority="392" operator="equal">
      <formula>"Yes"</formula>
    </cfRule>
  </conditionalFormatting>
  <conditionalFormatting sqref="EA20">
    <cfRule type="cellIs" dxfId="390" priority="391" operator="equal">
      <formula>"Yes"</formula>
    </cfRule>
  </conditionalFormatting>
  <conditionalFormatting sqref="EA20">
    <cfRule type="cellIs" dxfId="389" priority="390" operator="equal">
      <formula>"Yes"</formula>
    </cfRule>
  </conditionalFormatting>
  <conditionalFormatting sqref="EA20">
    <cfRule type="cellIs" dxfId="388" priority="389" operator="equal">
      <formula>"Yes"</formula>
    </cfRule>
  </conditionalFormatting>
  <conditionalFormatting sqref="EA20">
    <cfRule type="cellIs" dxfId="387" priority="388" operator="equal">
      <formula>"Yes"</formula>
    </cfRule>
  </conditionalFormatting>
  <conditionalFormatting sqref="EA20">
    <cfRule type="cellIs" dxfId="386" priority="387" operator="equal">
      <formula>"Yes"</formula>
    </cfRule>
  </conditionalFormatting>
  <conditionalFormatting sqref="EA20">
    <cfRule type="cellIs" dxfId="385" priority="386" operator="equal">
      <formula>"Yes"</formula>
    </cfRule>
  </conditionalFormatting>
  <conditionalFormatting sqref="EB19:EB20">
    <cfRule type="cellIs" dxfId="384" priority="385" operator="equal">
      <formula>"Yes"</formula>
    </cfRule>
  </conditionalFormatting>
  <conditionalFormatting sqref="EB19:EB20">
    <cfRule type="cellIs" dxfId="383" priority="384" operator="equal">
      <formula>"Yes"</formula>
    </cfRule>
  </conditionalFormatting>
  <conditionalFormatting sqref="EB19:EB20">
    <cfRule type="cellIs" dxfId="382" priority="383" operator="equal">
      <formula>"Yes"</formula>
    </cfRule>
  </conditionalFormatting>
  <conditionalFormatting sqref="EB19:EB20">
    <cfRule type="cellIs" dxfId="381" priority="382" operator="equal">
      <formula>"Yes"</formula>
    </cfRule>
  </conditionalFormatting>
  <conditionalFormatting sqref="EB19:EB20">
    <cfRule type="cellIs" dxfId="380" priority="381" operator="equal">
      <formula>"Yes"</formula>
    </cfRule>
  </conditionalFormatting>
  <conditionalFormatting sqref="EB19:EB20">
    <cfRule type="cellIs" dxfId="379" priority="380" operator="equal">
      <formula>"Yes"</formula>
    </cfRule>
  </conditionalFormatting>
  <conditionalFormatting sqref="EB19:EB20">
    <cfRule type="cellIs" dxfId="378" priority="379" operator="equal">
      <formula>"Yes"</formula>
    </cfRule>
  </conditionalFormatting>
  <conditionalFormatting sqref="EB19:EB20">
    <cfRule type="cellIs" dxfId="377" priority="378" operator="equal">
      <formula>"Yes"</formula>
    </cfRule>
  </conditionalFormatting>
  <conditionalFormatting sqref="EB19:EB20">
    <cfRule type="cellIs" dxfId="376" priority="377" operator="equal">
      <formula>"Yes"</formula>
    </cfRule>
  </conditionalFormatting>
  <conditionalFormatting sqref="EB19:EB20">
    <cfRule type="cellIs" dxfId="375" priority="376" operator="equal">
      <formula>"Yes"</formula>
    </cfRule>
  </conditionalFormatting>
  <conditionalFormatting sqref="EB19:EB20">
    <cfRule type="cellIs" dxfId="374" priority="375" operator="equal">
      <formula>"Yes"</formula>
    </cfRule>
  </conditionalFormatting>
  <conditionalFormatting sqref="EB19">
    <cfRule type="cellIs" dxfId="373" priority="374" operator="equal">
      <formula>"Yes"</formula>
    </cfRule>
  </conditionalFormatting>
  <conditionalFormatting sqref="EB20">
    <cfRule type="cellIs" dxfId="372" priority="373" operator="equal">
      <formula>"Yes"</formula>
    </cfRule>
  </conditionalFormatting>
  <conditionalFormatting sqref="EB19">
    <cfRule type="cellIs" dxfId="371" priority="372" operator="equal">
      <formula>"Yes"</formula>
    </cfRule>
  </conditionalFormatting>
  <conditionalFormatting sqref="EE16:EE20">
    <cfRule type="cellIs" dxfId="370" priority="371" operator="equal">
      <formula>"Yes"</formula>
    </cfRule>
  </conditionalFormatting>
  <conditionalFormatting sqref="ED18 EC16:ED17">
    <cfRule type="cellIs" dxfId="369" priority="370" operator="equal">
      <formula>"Yes"</formula>
    </cfRule>
  </conditionalFormatting>
  <conditionalFormatting sqref="ED19">
    <cfRule type="cellIs" dxfId="368" priority="342" operator="equal">
      <formula>"Yes"</formula>
    </cfRule>
  </conditionalFormatting>
  <conditionalFormatting sqref="EC18:EC20">
    <cfRule type="cellIs" dxfId="367" priority="369" operator="equal">
      <formula>"Yes"</formula>
    </cfRule>
  </conditionalFormatting>
  <conditionalFormatting sqref="EC18:EC20">
    <cfRule type="cellIs" dxfId="366" priority="368" operator="equal">
      <formula>"Yes"</formula>
    </cfRule>
  </conditionalFormatting>
  <conditionalFormatting sqref="EC18:EC20">
    <cfRule type="cellIs" dxfId="365" priority="367" operator="equal">
      <formula>"Yes"</formula>
    </cfRule>
  </conditionalFormatting>
  <conditionalFormatting sqref="EC18:EC20">
    <cfRule type="cellIs" dxfId="364" priority="366" operator="equal">
      <formula>"Yes"</formula>
    </cfRule>
  </conditionalFormatting>
  <conditionalFormatting sqref="EC18:EC20">
    <cfRule type="cellIs" dxfId="363" priority="365" operator="equal">
      <formula>"Yes"</formula>
    </cfRule>
  </conditionalFormatting>
  <conditionalFormatting sqref="EC18:EC20">
    <cfRule type="cellIs" dxfId="362" priority="364" operator="equal">
      <formula>"Yes"</formula>
    </cfRule>
  </conditionalFormatting>
  <conditionalFormatting sqref="EC18:EC20">
    <cfRule type="cellIs" dxfId="361" priority="363" operator="equal">
      <formula>"Yes"</formula>
    </cfRule>
  </conditionalFormatting>
  <conditionalFormatting sqref="EC18:EC20">
    <cfRule type="cellIs" dxfId="360" priority="362" operator="equal">
      <formula>"Yes"</formula>
    </cfRule>
  </conditionalFormatting>
  <conditionalFormatting sqref="EC18:EC20">
    <cfRule type="cellIs" dxfId="359" priority="361" operator="equal">
      <formula>"Yes"</formula>
    </cfRule>
  </conditionalFormatting>
  <conditionalFormatting sqref="EC18:EC20">
    <cfRule type="cellIs" dxfId="358" priority="360" operator="equal">
      <formula>"Yes"</formula>
    </cfRule>
  </conditionalFormatting>
  <conditionalFormatting sqref="EC18:EC20">
    <cfRule type="cellIs" dxfId="357" priority="359" operator="equal">
      <formula>"Yes"</formula>
    </cfRule>
  </conditionalFormatting>
  <conditionalFormatting sqref="EC18:EC19">
    <cfRule type="cellIs" dxfId="356" priority="358" operator="equal">
      <formula>"Yes"</formula>
    </cfRule>
  </conditionalFormatting>
  <conditionalFormatting sqref="EC20">
    <cfRule type="cellIs" dxfId="355" priority="357" operator="equal">
      <formula>"Yes"</formula>
    </cfRule>
  </conditionalFormatting>
  <conditionalFormatting sqref="EC18:EC19">
    <cfRule type="cellIs" dxfId="354" priority="356" operator="equal">
      <formula>"Yes"</formula>
    </cfRule>
  </conditionalFormatting>
  <conditionalFormatting sqref="ED19:ED20">
    <cfRule type="cellIs" dxfId="353" priority="355" operator="equal">
      <formula>"Yes"</formula>
    </cfRule>
  </conditionalFormatting>
  <conditionalFormatting sqref="ED19:ED20">
    <cfRule type="cellIs" dxfId="352" priority="354" operator="equal">
      <formula>"Yes"</formula>
    </cfRule>
  </conditionalFormatting>
  <conditionalFormatting sqref="ED19:ED20">
    <cfRule type="cellIs" dxfId="351" priority="353" operator="equal">
      <formula>"Yes"</formula>
    </cfRule>
  </conditionalFormatting>
  <conditionalFormatting sqref="ED19:ED20">
    <cfRule type="cellIs" dxfId="350" priority="352" operator="equal">
      <formula>"Yes"</formula>
    </cfRule>
  </conditionalFormatting>
  <conditionalFormatting sqref="ED19:ED20">
    <cfRule type="cellIs" dxfId="349" priority="351" operator="equal">
      <formula>"Yes"</formula>
    </cfRule>
  </conditionalFormatting>
  <conditionalFormatting sqref="ED19:ED20">
    <cfRule type="cellIs" dxfId="348" priority="350" operator="equal">
      <formula>"Yes"</formula>
    </cfRule>
  </conditionalFormatting>
  <conditionalFormatting sqref="ED19:ED20">
    <cfRule type="cellIs" dxfId="347" priority="349" operator="equal">
      <formula>"Yes"</formula>
    </cfRule>
  </conditionalFormatting>
  <conditionalFormatting sqref="ED19:ED20">
    <cfRule type="cellIs" dxfId="346" priority="348" operator="equal">
      <formula>"Yes"</formula>
    </cfRule>
  </conditionalFormatting>
  <conditionalFormatting sqref="ED19:ED20">
    <cfRule type="cellIs" dxfId="345" priority="347" operator="equal">
      <formula>"Yes"</formula>
    </cfRule>
  </conditionalFormatting>
  <conditionalFormatting sqref="ED19:ED20">
    <cfRule type="cellIs" dxfId="344" priority="346" operator="equal">
      <formula>"Yes"</formula>
    </cfRule>
  </conditionalFormatting>
  <conditionalFormatting sqref="ED19:ED20">
    <cfRule type="cellIs" dxfId="343" priority="345" operator="equal">
      <formula>"Yes"</formula>
    </cfRule>
  </conditionalFormatting>
  <conditionalFormatting sqref="ED19">
    <cfRule type="cellIs" dxfId="342" priority="344" operator="equal">
      <formula>"Yes"</formula>
    </cfRule>
  </conditionalFormatting>
  <conditionalFormatting sqref="ED20">
    <cfRule type="cellIs" dxfId="341" priority="343" operator="equal">
      <formula>"Yes"</formula>
    </cfRule>
  </conditionalFormatting>
  <conditionalFormatting sqref="EH16:EH17">
    <cfRule type="cellIs" dxfId="340" priority="341" operator="equal">
      <formula>"Yes"</formula>
    </cfRule>
  </conditionalFormatting>
  <conditionalFormatting sqref="EH18:EH20">
    <cfRule type="cellIs" dxfId="339" priority="340" operator="equal">
      <formula>"Yes"</formula>
    </cfRule>
  </conditionalFormatting>
  <conditionalFormatting sqref="EH18:EH20">
    <cfRule type="cellIs" dxfId="338" priority="339" operator="equal">
      <formula>"Yes"</formula>
    </cfRule>
  </conditionalFormatting>
  <conditionalFormatting sqref="EH18:EH20">
    <cfRule type="cellIs" dxfId="337" priority="338" operator="equal">
      <formula>"Yes"</formula>
    </cfRule>
  </conditionalFormatting>
  <conditionalFormatting sqref="EH18:EH20">
    <cfRule type="cellIs" dxfId="336" priority="337" operator="equal">
      <formula>"Yes"</formula>
    </cfRule>
  </conditionalFormatting>
  <conditionalFormatting sqref="EH18:EH20">
    <cfRule type="cellIs" dxfId="335" priority="336" operator="equal">
      <formula>"Yes"</formula>
    </cfRule>
  </conditionalFormatting>
  <conditionalFormatting sqref="EH18:EH20">
    <cfRule type="cellIs" dxfId="334" priority="335" operator="equal">
      <formula>"Yes"</formula>
    </cfRule>
  </conditionalFormatting>
  <conditionalFormatting sqref="EH18:EH20">
    <cfRule type="cellIs" dxfId="333" priority="334" operator="equal">
      <formula>"Yes"</formula>
    </cfRule>
  </conditionalFormatting>
  <conditionalFormatting sqref="EH18:EH20">
    <cfRule type="cellIs" dxfId="332" priority="333" operator="equal">
      <formula>"Yes"</formula>
    </cfRule>
  </conditionalFormatting>
  <conditionalFormatting sqref="EH18:EH20">
    <cfRule type="cellIs" dxfId="331" priority="332" operator="equal">
      <formula>"Yes"</formula>
    </cfRule>
  </conditionalFormatting>
  <conditionalFormatting sqref="EH18:EH20">
    <cfRule type="cellIs" dxfId="330" priority="331" operator="equal">
      <formula>"Yes"</formula>
    </cfRule>
  </conditionalFormatting>
  <conditionalFormatting sqref="EH18:EH20">
    <cfRule type="cellIs" dxfId="329" priority="330" operator="equal">
      <formula>"Yes"</formula>
    </cfRule>
  </conditionalFormatting>
  <conditionalFormatting sqref="EH18:EH19">
    <cfRule type="cellIs" dxfId="328" priority="329" operator="equal">
      <formula>"Yes"</formula>
    </cfRule>
  </conditionalFormatting>
  <conditionalFormatting sqref="EH20">
    <cfRule type="cellIs" dxfId="327" priority="328" operator="equal">
      <formula>"Yes"</formula>
    </cfRule>
  </conditionalFormatting>
  <conditionalFormatting sqref="EH18:EH19">
    <cfRule type="cellIs" dxfId="326" priority="327" operator="equal">
      <formula>"Yes"</formula>
    </cfRule>
  </conditionalFormatting>
  <conditionalFormatting sqref="EF16:EF20">
    <cfRule type="cellIs" dxfId="325" priority="326" operator="equal">
      <formula>"Yes"</formula>
    </cfRule>
  </conditionalFormatting>
  <conditionalFormatting sqref="EF18:EF20">
    <cfRule type="cellIs" dxfId="324" priority="325" operator="equal">
      <formula>"Yes"</formula>
    </cfRule>
  </conditionalFormatting>
  <conditionalFormatting sqref="EF18:EF20">
    <cfRule type="cellIs" dxfId="323" priority="324" operator="equal">
      <formula>"Yes"</formula>
    </cfRule>
  </conditionalFormatting>
  <conditionalFormatting sqref="EF18:EF20">
    <cfRule type="cellIs" dxfId="322" priority="323" operator="equal">
      <formula>"Yes"</formula>
    </cfRule>
  </conditionalFormatting>
  <conditionalFormatting sqref="EF18:EF20">
    <cfRule type="cellIs" dxfId="321" priority="322" operator="equal">
      <formula>"Yes"</formula>
    </cfRule>
  </conditionalFormatting>
  <conditionalFormatting sqref="EF18:EF20">
    <cfRule type="cellIs" dxfId="320" priority="321" operator="equal">
      <formula>"Yes"</formula>
    </cfRule>
  </conditionalFormatting>
  <conditionalFormatting sqref="EF18:EF20">
    <cfRule type="cellIs" dxfId="319" priority="320" operator="equal">
      <formula>"Yes"</formula>
    </cfRule>
  </conditionalFormatting>
  <conditionalFormatting sqref="EF18:EF20">
    <cfRule type="cellIs" dxfId="318" priority="319" operator="equal">
      <formula>"Yes"</formula>
    </cfRule>
  </conditionalFormatting>
  <conditionalFormatting sqref="EF18:EF20">
    <cfRule type="cellIs" dxfId="317" priority="318" operator="equal">
      <formula>"Yes"</formula>
    </cfRule>
  </conditionalFormatting>
  <conditionalFormatting sqref="EF18:EF20">
    <cfRule type="cellIs" dxfId="316" priority="317" operator="equal">
      <formula>"Yes"</formula>
    </cfRule>
  </conditionalFormatting>
  <conditionalFormatting sqref="EF18:EF20">
    <cfRule type="cellIs" dxfId="315" priority="316" operator="equal">
      <formula>"Yes"</formula>
    </cfRule>
  </conditionalFormatting>
  <conditionalFormatting sqref="EF18:EF19">
    <cfRule type="cellIs" dxfId="314" priority="315" operator="equal">
      <formula>"Yes"</formula>
    </cfRule>
  </conditionalFormatting>
  <conditionalFormatting sqref="EF20">
    <cfRule type="cellIs" dxfId="313" priority="314" operator="equal">
      <formula>"Yes"</formula>
    </cfRule>
  </conditionalFormatting>
  <conditionalFormatting sqref="EF18:EF19">
    <cfRule type="cellIs" dxfId="312" priority="313" operator="equal">
      <formula>"Yes"</formula>
    </cfRule>
  </conditionalFormatting>
  <conditionalFormatting sqref="EG16:EG20">
    <cfRule type="cellIs" dxfId="311" priority="312" operator="equal">
      <formula>"Yes"</formula>
    </cfRule>
  </conditionalFormatting>
  <conditionalFormatting sqref="EI16:EI18">
    <cfRule type="cellIs" dxfId="310" priority="311" operator="equal">
      <formula>"Yes"</formula>
    </cfRule>
  </conditionalFormatting>
  <conditionalFormatting sqref="EI19">
    <cfRule type="cellIs" dxfId="309" priority="305" operator="equal">
      <formula>"Yes"</formula>
    </cfRule>
  </conditionalFormatting>
  <conditionalFormatting sqref="EI19:EI20">
    <cfRule type="cellIs" dxfId="308" priority="310" operator="equal">
      <formula>"Yes"</formula>
    </cfRule>
  </conditionalFormatting>
  <conditionalFormatting sqref="EI19:EI20">
    <cfRule type="cellIs" dxfId="307" priority="309" operator="equal">
      <formula>"Yes"</formula>
    </cfRule>
  </conditionalFormatting>
  <conditionalFormatting sqref="EI20">
    <cfRule type="cellIs" dxfId="306" priority="308" operator="equal">
      <formula>"Yes"</formula>
    </cfRule>
  </conditionalFormatting>
  <conditionalFormatting sqref="EI20">
    <cfRule type="cellIs" dxfId="305" priority="307" operator="equal">
      <formula>"Yes"</formula>
    </cfRule>
  </conditionalFormatting>
  <conditionalFormatting sqref="EI19">
    <cfRule type="cellIs" dxfId="304" priority="306" operator="equal">
      <formula>"Yes"</formula>
    </cfRule>
  </conditionalFormatting>
  <conditionalFormatting sqref="EJ16:EJ20">
    <cfRule type="cellIs" dxfId="303" priority="304" operator="equal">
      <formula>"Yes"</formula>
    </cfRule>
  </conditionalFormatting>
  <conditionalFormatting sqref="EK16:EK19">
    <cfRule type="cellIs" dxfId="302" priority="303" operator="equal">
      <formula>"Yes"</formula>
    </cfRule>
  </conditionalFormatting>
  <conditionalFormatting sqref="EK20">
    <cfRule type="cellIs" dxfId="301" priority="302" operator="equal">
      <formula>"Yes"</formula>
    </cfRule>
  </conditionalFormatting>
  <conditionalFormatting sqref="EK16:EK20">
    <cfRule type="cellIs" dxfId="300" priority="301" operator="equal">
      <formula>"Yes"</formula>
    </cfRule>
  </conditionalFormatting>
  <conditionalFormatting sqref="EL16:EL19">
    <cfRule type="cellIs" dxfId="299" priority="300" operator="equal">
      <formula>"Yes"</formula>
    </cfRule>
  </conditionalFormatting>
  <conditionalFormatting sqref="EL20">
    <cfRule type="cellIs" dxfId="298" priority="299" operator="equal">
      <formula>"Yes"</formula>
    </cfRule>
  </conditionalFormatting>
  <conditionalFormatting sqref="EM16:EM20">
    <cfRule type="cellIs" dxfId="297" priority="298" operator="equal">
      <formula>"Yes"</formula>
    </cfRule>
  </conditionalFormatting>
  <conditionalFormatting sqref="EN16:EN20">
    <cfRule type="cellIs" dxfId="296" priority="297" operator="equal">
      <formula>"Yes"</formula>
    </cfRule>
  </conditionalFormatting>
  <conditionalFormatting sqref="EO16:EO20">
    <cfRule type="cellIs" dxfId="295" priority="296" operator="equal">
      <formula>"Yes"</formula>
    </cfRule>
  </conditionalFormatting>
  <conditionalFormatting sqref="EO18:EO20">
    <cfRule type="cellIs" dxfId="294" priority="295" operator="equal">
      <formula>"Yes"</formula>
    </cfRule>
  </conditionalFormatting>
  <conditionalFormatting sqref="EO18:EO20">
    <cfRule type="cellIs" dxfId="293" priority="294" operator="equal">
      <formula>"Yes"</formula>
    </cfRule>
  </conditionalFormatting>
  <conditionalFormatting sqref="EO18:EO20">
    <cfRule type="cellIs" dxfId="292" priority="293" operator="equal">
      <formula>"Yes"</formula>
    </cfRule>
  </conditionalFormatting>
  <conditionalFormatting sqref="EO18:EO20">
    <cfRule type="cellIs" dxfId="291" priority="292" operator="equal">
      <formula>"Yes"</formula>
    </cfRule>
  </conditionalFormatting>
  <conditionalFormatting sqref="EO18:EO20">
    <cfRule type="cellIs" dxfId="290" priority="291" operator="equal">
      <formula>"Yes"</formula>
    </cfRule>
  </conditionalFormatting>
  <conditionalFormatting sqref="EO18:EO20">
    <cfRule type="cellIs" dxfId="289" priority="290" operator="equal">
      <formula>"Yes"</formula>
    </cfRule>
  </conditionalFormatting>
  <conditionalFormatting sqref="EO18:EO20">
    <cfRule type="cellIs" dxfId="288" priority="289" operator="equal">
      <formula>"Yes"</formula>
    </cfRule>
  </conditionalFormatting>
  <conditionalFormatting sqref="EO18:EO20">
    <cfRule type="cellIs" dxfId="287" priority="288" operator="equal">
      <formula>"Yes"</formula>
    </cfRule>
  </conditionalFormatting>
  <conditionalFormatting sqref="EO18:EO20">
    <cfRule type="cellIs" dxfId="286" priority="287" operator="equal">
      <formula>"Yes"</formula>
    </cfRule>
  </conditionalFormatting>
  <conditionalFormatting sqref="EO18:EO19">
    <cfRule type="cellIs" dxfId="285" priority="286" operator="equal">
      <formula>"Yes"</formula>
    </cfRule>
  </conditionalFormatting>
  <conditionalFormatting sqref="EO20">
    <cfRule type="cellIs" dxfId="284" priority="285" operator="equal">
      <formula>"Yes"</formula>
    </cfRule>
  </conditionalFormatting>
  <conditionalFormatting sqref="EO18:EO19">
    <cfRule type="cellIs" dxfId="283" priority="284" operator="equal">
      <formula>"Yes"</formula>
    </cfRule>
  </conditionalFormatting>
  <conditionalFormatting sqref="EQ16:EQ20">
    <cfRule type="cellIs" dxfId="282" priority="283" operator="equal">
      <formula>"Yes"</formula>
    </cfRule>
  </conditionalFormatting>
  <conditionalFormatting sqref="EQ18:EQ20">
    <cfRule type="cellIs" dxfId="281" priority="282" operator="equal">
      <formula>"Yes"</formula>
    </cfRule>
  </conditionalFormatting>
  <conditionalFormatting sqref="EQ18:EQ20">
    <cfRule type="cellIs" dxfId="280" priority="281" operator="equal">
      <formula>"Yes"</formula>
    </cfRule>
  </conditionalFormatting>
  <conditionalFormatting sqref="EQ18:EQ20">
    <cfRule type="cellIs" dxfId="279" priority="280" operator="equal">
      <formula>"Yes"</formula>
    </cfRule>
  </conditionalFormatting>
  <conditionalFormatting sqref="EQ18:EQ20">
    <cfRule type="cellIs" dxfId="278" priority="279" operator="equal">
      <formula>"Yes"</formula>
    </cfRule>
  </conditionalFormatting>
  <conditionalFormatting sqref="EQ18:EQ20">
    <cfRule type="cellIs" dxfId="277" priority="278" operator="equal">
      <formula>"Yes"</formula>
    </cfRule>
  </conditionalFormatting>
  <conditionalFormatting sqref="EQ18:EQ20">
    <cfRule type="cellIs" dxfId="276" priority="277" operator="equal">
      <formula>"Yes"</formula>
    </cfRule>
  </conditionalFormatting>
  <conditionalFormatting sqref="EQ18:EQ20">
    <cfRule type="cellIs" dxfId="275" priority="276" operator="equal">
      <formula>"Yes"</formula>
    </cfRule>
  </conditionalFormatting>
  <conditionalFormatting sqref="EQ18:EQ20">
    <cfRule type="cellIs" dxfId="274" priority="275" operator="equal">
      <formula>"Yes"</formula>
    </cfRule>
  </conditionalFormatting>
  <conditionalFormatting sqref="EQ18:EQ19">
    <cfRule type="cellIs" dxfId="273" priority="274" operator="equal">
      <formula>"Yes"</formula>
    </cfRule>
  </conditionalFormatting>
  <conditionalFormatting sqref="EQ20">
    <cfRule type="cellIs" dxfId="272" priority="273" operator="equal">
      <formula>"Yes"</formula>
    </cfRule>
  </conditionalFormatting>
  <conditionalFormatting sqref="EQ18:EQ19">
    <cfRule type="cellIs" dxfId="271" priority="272" operator="equal">
      <formula>"Yes"</formula>
    </cfRule>
  </conditionalFormatting>
  <conditionalFormatting sqref="EP16:EP19">
    <cfRule type="cellIs" dxfId="270" priority="271" operator="equal">
      <formula>"Yes"</formula>
    </cfRule>
  </conditionalFormatting>
  <conditionalFormatting sqref="EP16">
    <cfRule type="cellIs" dxfId="269" priority="269" operator="equal">
      <formula>"Yes"</formula>
    </cfRule>
  </conditionalFormatting>
  <conditionalFormatting sqref="EP17:EP19">
    <cfRule type="cellIs" dxfId="268" priority="270" operator="equal">
      <formula>"Yes"</formula>
    </cfRule>
  </conditionalFormatting>
  <conditionalFormatting sqref="EP20">
    <cfRule type="cellIs" dxfId="267" priority="268" operator="equal">
      <formula>"Yes"</formula>
    </cfRule>
  </conditionalFormatting>
  <conditionalFormatting sqref="ER16:ER20">
    <cfRule type="cellIs" dxfId="266" priority="267" operator="equal">
      <formula>"Yes"</formula>
    </cfRule>
  </conditionalFormatting>
  <conditionalFormatting sqref="ES16:ES20">
    <cfRule type="cellIs" dxfId="265" priority="266" operator="equal">
      <formula>"Yes"</formula>
    </cfRule>
  </conditionalFormatting>
  <conditionalFormatting sqref="ES17:ES20">
    <cfRule type="cellIs" dxfId="264" priority="265" operator="equal">
      <formula>"Yes"</formula>
    </cfRule>
  </conditionalFormatting>
  <conditionalFormatting sqref="ES16">
    <cfRule type="cellIs" dxfId="263" priority="264" operator="equal">
      <formula>"Yes"</formula>
    </cfRule>
  </conditionalFormatting>
  <conditionalFormatting sqref="ES17:ES20">
    <cfRule type="cellIs" dxfId="262" priority="263" operator="equal">
      <formula>"Yes"</formula>
    </cfRule>
  </conditionalFormatting>
  <conditionalFormatting sqref="ES16">
    <cfRule type="cellIs" dxfId="261" priority="262" operator="equal">
      <formula>"Yes"</formula>
    </cfRule>
  </conditionalFormatting>
  <conditionalFormatting sqref="ES17:ES20">
    <cfRule type="cellIs" dxfId="260" priority="261" operator="equal">
      <formula>"Yes"</formula>
    </cfRule>
  </conditionalFormatting>
  <conditionalFormatting sqref="ES16">
    <cfRule type="cellIs" dxfId="259" priority="260" operator="equal">
      <formula>"Yes"</formula>
    </cfRule>
  </conditionalFormatting>
  <conditionalFormatting sqref="ES17:ES19">
    <cfRule type="cellIs" dxfId="258" priority="259" operator="equal">
      <formula>"Yes"</formula>
    </cfRule>
  </conditionalFormatting>
  <conditionalFormatting sqref="ES16">
    <cfRule type="cellIs" dxfId="257" priority="258" operator="equal">
      <formula>"Yes"</formula>
    </cfRule>
  </conditionalFormatting>
  <conditionalFormatting sqref="ES16">
    <cfRule type="cellIs" dxfId="256" priority="257" operator="equal">
      <formula>"Yes"</formula>
    </cfRule>
  </conditionalFormatting>
  <conditionalFormatting sqref="ES16">
    <cfRule type="cellIs" dxfId="255" priority="256" operator="equal">
      <formula>"Yes"</formula>
    </cfRule>
  </conditionalFormatting>
  <conditionalFormatting sqref="ES20">
    <cfRule type="cellIs" dxfId="254" priority="255" operator="equal">
      <formula>"Yes"</formula>
    </cfRule>
  </conditionalFormatting>
  <conditionalFormatting sqref="ES16">
    <cfRule type="cellIs" dxfId="253" priority="254" operator="equal">
      <formula>"Yes"</formula>
    </cfRule>
  </conditionalFormatting>
  <conditionalFormatting sqref="ES17:ES19">
    <cfRule type="cellIs" dxfId="252" priority="253" operator="equal">
      <formula>"Yes"</formula>
    </cfRule>
  </conditionalFormatting>
  <conditionalFormatting sqref="ET16:ET19">
    <cfRule type="cellIs" dxfId="251" priority="252" operator="equal">
      <formula>"Yes"</formula>
    </cfRule>
  </conditionalFormatting>
  <conditionalFormatting sqref="ET20">
    <cfRule type="cellIs" dxfId="250" priority="251" operator="equal">
      <formula>"Yes"</formula>
    </cfRule>
  </conditionalFormatting>
  <conditionalFormatting sqref="EW16:EW20">
    <cfRule type="cellIs" dxfId="249" priority="250" operator="equal">
      <formula>"Yes"</formula>
    </cfRule>
  </conditionalFormatting>
  <conditionalFormatting sqref="EU16:EV20">
    <cfRule type="cellIs" dxfId="248" priority="249" operator="equal">
      <formula>"Yes"</formula>
    </cfRule>
  </conditionalFormatting>
  <conditionalFormatting sqref="EU18:EV20">
    <cfRule type="cellIs" dxfId="247" priority="248" operator="equal">
      <formula>"Yes"</formula>
    </cfRule>
  </conditionalFormatting>
  <conditionalFormatting sqref="EU18:EV20">
    <cfRule type="cellIs" dxfId="246" priority="247" operator="equal">
      <formula>"Yes"</formula>
    </cfRule>
  </conditionalFormatting>
  <conditionalFormatting sqref="EU18:EV20">
    <cfRule type="cellIs" dxfId="245" priority="246" operator="equal">
      <formula>"Yes"</formula>
    </cfRule>
  </conditionalFormatting>
  <conditionalFormatting sqref="EU18:EV20">
    <cfRule type="cellIs" dxfId="244" priority="245" operator="equal">
      <formula>"Yes"</formula>
    </cfRule>
  </conditionalFormatting>
  <conditionalFormatting sqref="EU18:EV20">
    <cfRule type="cellIs" dxfId="243" priority="244" operator="equal">
      <formula>"Yes"</formula>
    </cfRule>
  </conditionalFormatting>
  <conditionalFormatting sqref="EU18:EV20">
    <cfRule type="cellIs" dxfId="242" priority="243" operator="equal">
      <formula>"Yes"</formula>
    </cfRule>
  </conditionalFormatting>
  <conditionalFormatting sqref="EU18:EV20">
    <cfRule type="cellIs" dxfId="241" priority="242" operator="equal">
      <formula>"Yes"</formula>
    </cfRule>
  </conditionalFormatting>
  <conditionalFormatting sqref="EU18:EV20">
    <cfRule type="cellIs" dxfId="240" priority="241" operator="equal">
      <formula>"Yes"</formula>
    </cfRule>
  </conditionalFormatting>
  <conditionalFormatting sqref="EU18:EV19">
    <cfRule type="cellIs" dxfId="239" priority="240" operator="equal">
      <formula>"Yes"</formula>
    </cfRule>
  </conditionalFormatting>
  <conditionalFormatting sqref="EU20:EV20">
    <cfRule type="cellIs" dxfId="238" priority="239" operator="equal">
      <formula>"Yes"</formula>
    </cfRule>
  </conditionalFormatting>
  <conditionalFormatting sqref="EU18:EV19">
    <cfRule type="cellIs" dxfId="237" priority="238" operator="equal">
      <formula>"Yes"</formula>
    </cfRule>
  </conditionalFormatting>
  <conditionalFormatting sqref="FC16:FD20 EX16:FA20">
    <cfRule type="cellIs" dxfId="236" priority="237" operator="equal">
      <formula>"Yes"</formula>
    </cfRule>
  </conditionalFormatting>
  <conditionalFormatting sqref="EX18:FA20">
    <cfRule type="cellIs" dxfId="235" priority="236" operator="equal">
      <formula>"Yes"</formula>
    </cfRule>
  </conditionalFormatting>
  <conditionalFormatting sqref="EX18:FA20">
    <cfRule type="cellIs" dxfId="234" priority="235" operator="equal">
      <formula>"Yes"</formula>
    </cfRule>
  </conditionalFormatting>
  <conditionalFormatting sqref="EX18:FA20">
    <cfRule type="cellIs" dxfId="233" priority="234" operator="equal">
      <formula>"Yes"</formula>
    </cfRule>
  </conditionalFormatting>
  <conditionalFormatting sqref="EX18:FA20">
    <cfRule type="cellIs" dxfId="232" priority="233" operator="equal">
      <formula>"Yes"</formula>
    </cfRule>
  </conditionalFormatting>
  <conditionalFormatting sqref="EX18:FA20">
    <cfRule type="cellIs" dxfId="231" priority="232" operator="equal">
      <formula>"Yes"</formula>
    </cfRule>
  </conditionalFormatting>
  <conditionalFormatting sqref="EX18:FA20">
    <cfRule type="cellIs" dxfId="230" priority="231" operator="equal">
      <formula>"Yes"</formula>
    </cfRule>
  </conditionalFormatting>
  <conditionalFormatting sqref="EX18:FA20">
    <cfRule type="cellIs" dxfId="229" priority="230" operator="equal">
      <formula>"Yes"</formula>
    </cfRule>
  </conditionalFormatting>
  <conditionalFormatting sqref="EX18:FA20">
    <cfRule type="cellIs" dxfId="228" priority="229" operator="equal">
      <formula>"Yes"</formula>
    </cfRule>
  </conditionalFormatting>
  <conditionalFormatting sqref="EX18:FA19">
    <cfRule type="cellIs" dxfId="227" priority="228" operator="equal">
      <formula>"Yes"</formula>
    </cfRule>
  </conditionalFormatting>
  <conditionalFormatting sqref="EX20:FA20">
    <cfRule type="cellIs" dxfId="226" priority="227" operator="equal">
      <formula>"Yes"</formula>
    </cfRule>
  </conditionalFormatting>
  <conditionalFormatting sqref="EX18:FA19">
    <cfRule type="cellIs" dxfId="225" priority="226" operator="equal">
      <formula>"Yes"</formula>
    </cfRule>
  </conditionalFormatting>
  <conditionalFormatting sqref="FB17:FB20">
    <cfRule type="cellIs" dxfId="224" priority="225" operator="equal">
      <formula>"Yes"</formula>
    </cfRule>
  </conditionalFormatting>
  <conditionalFormatting sqref="FB16">
    <cfRule type="cellIs" dxfId="223" priority="224" operator="equal">
      <formula>"Yes"</formula>
    </cfRule>
  </conditionalFormatting>
  <conditionalFormatting sqref="FE16:FF20">
    <cfRule type="cellIs" dxfId="222" priority="223" operator="equal">
      <formula>"Yes"</formula>
    </cfRule>
  </conditionalFormatting>
  <conditionalFormatting sqref="FE18:FF20">
    <cfRule type="cellIs" dxfId="221" priority="222" operator="equal">
      <formula>"Yes"</formula>
    </cfRule>
  </conditionalFormatting>
  <conditionalFormatting sqref="FE18:FF20">
    <cfRule type="cellIs" dxfId="220" priority="221" operator="equal">
      <formula>"Yes"</formula>
    </cfRule>
  </conditionalFormatting>
  <conditionalFormatting sqref="FE18:FF20">
    <cfRule type="cellIs" dxfId="219" priority="220" operator="equal">
      <formula>"Yes"</formula>
    </cfRule>
  </conditionalFormatting>
  <conditionalFormatting sqref="FE18:FF20">
    <cfRule type="cellIs" dxfId="218" priority="219" operator="equal">
      <formula>"Yes"</formula>
    </cfRule>
  </conditionalFormatting>
  <conditionalFormatting sqref="FE18:FF20">
    <cfRule type="cellIs" dxfId="217" priority="218" operator="equal">
      <formula>"Yes"</formula>
    </cfRule>
  </conditionalFormatting>
  <conditionalFormatting sqref="FE18:FF20">
    <cfRule type="cellIs" dxfId="216" priority="217" operator="equal">
      <formula>"Yes"</formula>
    </cfRule>
  </conditionalFormatting>
  <conditionalFormatting sqref="FE18:FF20">
    <cfRule type="cellIs" dxfId="215" priority="216" operator="equal">
      <formula>"Yes"</formula>
    </cfRule>
  </conditionalFormatting>
  <conditionalFormatting sqref="FE18:FF20">
    <cfRule type="cellIs" dxfId="214" priority="215" operator="equal">
      <formula>"Yes"</formula>
    </cfRule>
  </conditionalFormatting>
  <conditionalFormatting sqref="FE18:FF19">
    <cfRule type="cellIs" dxfId="213" priority="214" operator="equal">
      <formula>"Yes"</formula>
    </cfRule>
  </conditionalFormatting>
  <conditionalFormatting sqref="FE20:FF20">
    <cfRule type="cellIs" dxfId="212" priority="213" operator="equal">
      <formula>"Yes"</formula>
    </cfRule>
  </conditionalFormatting>
  <conditionalFormatting sqref="FE18:FF19">
    <cfRule type="cellIs" dxfId="211" priority="212" operator="equal">
      <formula>"Yes"</formula>
    </cfRule>
  </conditionalFormatting>
  <conditionalFormatting sqref="FG16:FG20">
    <cfRule type="cellIs" dxfId="210" priority="211" operator="equal">
      <formula>"Yes"</formula>
    </cfRule>
  </conditionalFormatting>
  <conditionalFormatting sqref="FG20">
    <cfRule type="cellIs" dxfId="209" priority="210" operator="equal">
      <formula>"Yes"</formula>
    </cfRule>
  </conditionalFormatting>
  <conditionalFormatting sqref="FG16:FG20">
    <cfRule type="cellIs" dxfId="208" priority="209" operator="equal">
      <formula>"Yes"</formula>
    </cfRule>
  </conditionalFormatting>
  <conditionalFormatting sqref="FH16:FH20">
    <cfRule type="cellIs" dxfId="207" priority="208" operator="equal">
      <formula>"Yes"</formula>
    </cfRule>
  </conditionalFormatting>
  <conditionalFormatting sqref="FI16:FI20">
    <cfRule type="cellIs" dxfId="206" priority="207" operator="equal">
      <formula>"Yes"</formula>
    </cfRule>
  </conditionalFormatting>
  <conditionalFormatting sqref="FI18:FI20">
    <cfRule type="cellIs" dxfId="205" priority="206" operator="equal">
      <formula>"Yes"</formula>
    </cfRule>
  </conditionalFormatting>
  <conditionalFormatting sqref="FI18:FI20">
    <cfRule type="cellIs" dxfId="204" priority="205" operator="equal">
      <formula>"Yes"</formula>
    </cfRule>
  </conditionalFormatting>
  <conditionalFormatting sqref="FI18:FI20">
    <cfRule type="cellIs" dxfId="203" priority="204" operator="equal">
      <formula>"Yes"</formula>
    </cfRule>
  </conditionalFormatting>
  <conditionalFormatting sqref="FI18:FI20">
    <cfRule type="cellIs" dxfId="202" priority="203" operator="equal">
      <formula>"Yes"</formula>
    </cfRule>
  </conditionalFormatting>
  <conditionalFormatting sqref="FI18:FI20">
    <cfRule type="cellIs" dxfId="201" priority="202" operator="equal">
      <formula>"Yes"</formula>
    </cfRule>
  </conditionalFormatting>
  <conditionalFormatting sqref="FI18:FI20">
    <cfRule type="cellIs" dxfId="200" priority="201" operator="equal">
      <formula>"Yes"</formula>
    </cfRule>
  </conditionalFormatting>
  <conditionalFormatting sqref="FI18:FI20">
    <cfRule type="cellIs" dxfId="199" priority="200" operator="equal">
      <formula>"Yes"</formula>
    </cfRule>
  </conditionalFormatting>
  <conditionalFormatting sqref="FI18:FI20">
    <cfRule type="cellIs" dxfId="198" priority="199" operator="equal">
      <formula>"Yes"</formula>
    </cfRule>
  </conditionalFormatting>
  <conditionalFormatting sqref="FI18:FI19">
    <cfRule type="cellIs" dxfId="197" priority="198" operator="equal">
      <formula>"Yes"</formula>
    </cfRule>
  </conditionalFormatting>
  <conditionalFormatting sqref="FI20">
    <cfRule type="cellIs" dxfId="196" priority="197" operator="equal">
      <formula>"Yes"</formula>
    </cfRule>
  </conditionalFormatting>
  <conditionalFormatting sqref="FI18:FI19">
    <cfRule type="cellIs" dxfId="195" priority="196" operator="equal">
      <formula>"Yes"</formula>
    </cfRule>
  </conditionalFormatting>
  <conditionalFormatting sqref="FJ16:FJ20">
    <cfRule type="cellIs" dxfId="194" priority="195" operator="equal">
      <formula>"Yes"</formula>
    </cfRule>
  </conditionalFormatting>
  <conditionalFormatting sqref="FK16:FL18 FK20:FL20">
    <cfRule type="cellIs" dxfId="193" priority="194" operator="equal">
      <formula>"Yes"</formula>
    </cfRule>
  </conditionalFormatting>
  <conditionalFormatting sqref="FK18:FL18 FK20:FL20">
    <cfRule type="cellIs" dxfId="192" priority="193" operator="equal">
      <formula>"Yes"</formula>
    </cfRule>
  </conditionalFormatting>
  <conditionalFormatting sqref="FK18:FL18 FK20:FL20">
    <cfRule type="cellIs" dxfId="191" priority="192" operator="equal">
      <formula>"Yes"</formula>
    </cfRule>
  </conditionalFormatting>
  <conditionalFormatting sqref="FK18:FL18 FK20:FL20">
    <cfRule type="cellIs" dxfId="190" priority="191" operator="equal">
      <formula>"Yes"</formula>
    </cfRule>
  </conditionalFormatting>
  <conditionalFormatting sqref="FK18:FL18 FK20:FL20">
    <cfRule type="cellIs" dxfId="189" priority="190" operator="equal">
      <formula>"Yes"</formula>
    </cfRule>
  </conditionalFormatting>
  <conditionalFormatting sqref="FK18:FL18 FK20:FL20">
    <cfRule type="cellIs" dxfId="188" priority="189" operator="equal">
      <formula>"Yes"</formula>
    </cfRule>
  </conditionalFormatting>
  <conditionalFormatting sqref="FK18:FL18 FK20:FL20">
    <cfRule type="cellIs" dxfId="187" priority="188" operator="equal">
      <formula>"Yes"</formula>
    </cfRule>
  </conditionalFormatting>
  <conditionalFormatting sqref="FK18:FL18 FK20:FL20">
    <cfRule type="cellIs" dxfId="186" priority="187" operator="equal">
      <formula>"Yes"</formula>
    </cfRule>
  </conditionalFormatting>
  <conditionalFormatting sqref="FK17:FK18 FK20">
    <cfRule type="cellIs" dxfId="185" priority="186" operator="equal">
      <formula>"Yes"</formula>
    </cfRule>
  </conditionalFormatting>
  <conditionalFormatting sqref="FK16">
    <cfRule type="cellIs" dxfId="184" priority="185" operator="equal">
      <formula>"Yes"</formula>
    </cfRule>
  </conditionalFormatting>
  <conditionalFormatting sqref="FL18 FL20">
    <cfRule type="cellIs" dxfId="183" priority="184" operator="equal">
      <formula>"Yes"</formula>
    </cfRule>
  </conditionalFormatting>
  <conditionalFormatting sqref="FK18:FL18 FK20:FL20">
    <cfRule type="cellIs" dxfId="182" priority="183" operator="equal">
      <formula>"Yes"</formula>
    </cfRule>
  </conditionalFormatting>
  <conditionalFormatting sqref="FK18:FL18">
    <cfRule type="cellIs" dxfId="181" priority="182" operator="equal">
      <formula>"Yes"</formula>
    </cfRule>
  </conditionalFormatting>
  <conditionalFormatting sqref="FK20:FL20">
    <cfRule type="cellIs" dxfId="180" priority="181" operator="equal">
      <formula>"Yes"</formula>
    </cfRule>
  </conditionalFormatting>
  <conditionalFormatting sqref="FK18:FL18">
    <cfRule type="cellIs" dxfId="179" priority="180" operator="equal">
      <formula>"Yes"</formula>
    </cfRule>
  </conditionalFormatting>
  <conditionalFormatting sqref="FK19">
    <cfRule type="cellIs" dxfId="178" priority="179" operator="equal">
      <formula>"Yes"</formula>
    </cfRule>
  </conditionalFormatting>
  <conditionalFormatting sqref="FL19">
    <cfRule type="cellIs" dxfId="177" priority="178" operator="equal">
      <formula>"Yes"</formula>
    </cfRule>
  </conditionalFormatting>
  <conditionalFormatting sqref="FM16:FM20">
    <cfRule type="cellIs" dxfId="176" priority="177" operator="equal">
      <formula>"Yes"</formula>
    </cfRule>
  </conditionalFormatting>
  <conditionalFormatting sqref="FM17:FM20">
    <cfRule type="cellIs" dxfId="175" priority="176" operator="equal">
      <formula>"Yes"</formula>
    </cfRule>
  </conditionalFormatting>
  <conditionalFormatting sqref="FM16">
    <cfRule type="cellIs" dxfId="174" priority="175" operator="equal">
      <formula>"Yes"</formula>
    </cfRule>
  </conditionalFormatting>
  <conditionalFormatting sqref="FM16:FM20">
    <cfRule type="cellIs" dxfId="173" priority="174" operator="equal">
      <formula>"Yes"</formula>
    </cfRule>
  </conditionalFormatting>
  <conditionalFormatting sqref="FM16:FM20">
    <cfRule type="cellIs" dxfId="172" priority="173" operator="equal">
      <formula>"Yes"</formula>
    </cfRule>
  </conditionalFormatting>
  <conditionalFormatting sqref="FM17:FM20">
    <cfRule type="cellIs" dxfId="171" priority="172" operator="equal">
      <formula>"Yes"</formula>
    </cfRule>
  </conditionalFormatting>
  <conditionalFormatting sqref="FM16">
    <cfRule type="cellIs" dxfId="170" priority="171" operator="equal">
      <formula>"Yes"</formula>
    </cfRule>
  </conditionalFormatting>
  <conditionalFormatting sqref="FM16">
    <cfRule type="cellIs" dxfId="169" priority="169" operator="equal">
      <formula>"Yes"</formula>
    </cfRule>
  </conditionalFormatting>
  <conditionalFormatting sqref="FM17:FM20">
    <cfRule type="cellIs" dxfId="168" priority="170" operator="equal">
      <formula>"Yes"</formula>
    </cfRule>
  </conditionalFormatting>
  <conditionalFormatting sqref="FM17:FM20">
    <cfRule type="cellIs" dxfId="167" priority="168" operator="equal">
      <formula>"Yes"</formula>
    </cfRule>
  </conditionalFormatting>
  <conditionalFormatting sqref="FM16">
    <cfRule type="cellIs" dxfId="166" priority="167" operator="equal">
      <formula>"Yes"</formula>
    </cfRule>
  </conditionalFormatting>
  <conditionalFormatting sqref="FN17:FN20">
    <cfRule type="cellIs" dxfId="165" priority="166" operator="equal">
      <formula>"Yes"</formula>
    </cfRule>
  </conditionalFormatting>
  <conditionalFormatting sqref="FN16">
    <cfRule type="cellIs" dxfId="164" priority="165" operator="equal">
      <formula>"Yes"</formula>
    </cfRule>
  </conditionalFormatting>
  <conditionalFormatting sqref="FN17:FN20">
    <cfRule type="cellIs" dxfId="163" priority="164" operator="equal">
      <formula>"Yes"</formula>
    </cfRule>
  </conditionalFormatting>
  <conditionalFormatting sqref="FN16">
    <cfRule type="cellIs" dxfId="162" priority="163" operator="equal">
      <formula>"Yes"</formula>
    </cfRule>
  </conditionalFormatting>
  <conditionalFormatting sqref="FN17:FN20">
    <cfRule type="cellIs" dxfId="161" priority="162" operator="equal">
      <formula>"Yes"</formula>
    </cfRule>
  </conditionalFormatting>
  <conditionalFormatting sqref="FN16">
    <cfRule type="cellIs" dxfId="160" priority="161" operator="equal">
      <formula>"Yes"</formula>
    </cfRule>
  </conditionalFormatting>
  <conditionalFormatting sqref="FN17:FN20">
    <cfRule type="cellIs" dxfId="159" priority="160" operator="equal">
      <formula>"Yes"</formula>
    </cfRule>
  </conditionalFormatting>
  <conditionalFormatting sqref="FN16">
    <cfRule type="cellIs" dxfId="158" priority="159" operator="equal">
      <formula>"Yes"</formula>
    </cfRule>
  </conditionalFormatting>
  <conditionalFormatting sqref="FO16:FO20">
    <cfRule type="cellIs" dxfId="157" priority="158" operator="equal">
      <formula>"Yes"</formula>
    </cfRule>
  </conditionalFormatting>
  <conditionalFormatting sqref="FO17:FO20">
    <cfRule type="cellIs" dxfId="156" priority="157" operator="equal">
      <formula>"Yes"</formula>
    </cfRule>
  </conditionalFormatting>
  <conditionalFormatting sqref="FO16">
    <cfRule type="cellIs" dxfId="155" priority="156" operator="equal">
      <formula>"Yes"</formula>
    </cfRule>
  </conditionalFormatting>
  <conditionalFormatting sqref="FO17:FO20">
    <cfRule type="cellIs" dxfId="154" priority="155" operator="equal">
      <formula>"Yes"</formula>
    </cfRule>
  </conditionalFormatting>
  <conditionalFormatting sqref="FO16">
    <cfRule type="cellIs" dxfId="153" priority="154" operator="equal">
      <formula>"Yes"</formula>
    </cfRule>
  </conditionalFormatting>
  <conditionalFormatting sqref="FO16">
    <cfRule type="cellIs" dxfId="152" priority="153" operator="equal">
      <formula>"Yes"</formula>
    </cfRule>
  </conditionalFormatting>
  <conditionalFormatting sqref="FP16:FP20">
    <cfRule type="cellIs" dxfId="151" priority="152" operator="equal">
      <formula>"Yes"</formula>
    </cfRule>
  </conditionalFormatting>
  <conditionalFormatting sqref="FP17:FP20">
    <cfRule type="cellIs" dxfId="150" priority="151" operator="equal">
      <formula>"Yes"</formula>
    </cfRule>
  </conditionalFormatting>
  <conditionalFormatting sqref="FP16">
    <cfRule type="cellIs" dxfId="149" priority="150" operator="equal">
      <formula>"Yes"</formula>
    </cfRule>
  </conditionalFormatting>
  <conditionalFormatting sqref="FP17:FP20">
    <cfRule type="cellIs" dxfId="148" priority="149" operator="equal">
      <formula>"Yes"</formula>
    </cfRule>
  </conditionalFormatting>
  <conditionalFormatting sqref="FP16">
    <cfRule type="cellIs" dxfId="147" priority="148" operator="equal">
      <formula>"Yes"</formula>
    </cfRule>
  </conditionalFormatting>
  <conditionalFormatting sqref="FP17:FP19">
    <cfRule type="cellIs" dxfId="146" priority="147" operator="equal">
      <formula>"Yes"</formula>
    </cfRule>
  </conditionalFormatting>
  <conditionalFormatting sqref="FP16">
    <cfRule type="cellIs" dxfId="145" priority="146" operator="equal">
      <formula>"Yes"</formula>
    </cfRule>
  </conditionalFormatting>
  <conditionalFormatting sqref="FP16">
    <cfRule type="cellIs" dxfId="144" priority="145" operator="equal">
      <formula>"Yes"</formula>
    </cfRule>
  </conditionalFormatting>
  <conditionalFormatting sqref="FP16">
    <cfRule type="cellIs" dxfId="143" priority="144" operator="equal">
      <formula>"Yes"</formula>
    </cfRule>
  </conditionalFormatting>
  <conditionalFormatting sqref="FQ16:FQ20">
    <cfRule type="cellIs" dxfId="142" priority="143" operator="equal">
      <formula>"Yes"</formula>
    </cfRule>
  </conditionalFormatting>
  <conditionalFormatting sqref="FQ17:FQ20">
    <cfRule type="cellIs" dxfId="141" priority="142" operator="equal">
      <formula>"Yes"</formula>
    </cfRule>
  </conditionalFormatting>
  <conditionalFormatting sqref="FQ16">
    <cfRule type="cellIs" dxfId="140" priority="141" operator="equal">
      <formula>"Yes"</formula>
    </cfRule>
  </conditionalFormatting>
  <conditionalFormatting sqref="FQ17:FQ20">
    <cfRule type="cellIs" dxfId="139" priority="140" operator="equal">
      <formula>"Yes"</formula>
    </cfRule>
  </conditionalFormatting>
  <conditionalFormatting sqref="FQ16">
    <cfRule type="cellIs" dxfId="138" priority="139" operator="equal">
      <formula>"Yes"</formula>
    </cfRule>
  </conditionalFormatting>
  <conditionalFormatting sqref="FQ16">
    <cfRule type="cellIs" dxfId="137" priority="138" operator="equal">
      <formula>"Yes"</formula>
    </cfRule>
  </conditionalFormatting>
  <conditionalFormatting sqref="FQ16">
    <cfRule type="cellIs" dxfId="136" priority="137" operator="equal">
      <formula>"Yes"</formula>
    </cfRule>
  </conditionalFormatting>
  <conditionalFormatting sqref="FR16:FR20">
    <cfRule type="cellIs" dxfId="135" priority="136" operator="equal">
      <formula>"Yes"</formula>
    </cfRule>
  </conditionalFormatting>
  <conditionalFormatting sqref="FR17:FR20">
    <cfRule type="cellIs" dxfId="134" priority="135" operator="equal">
      <formula>"Yes"</formula>
    </cfRule>
  </conditionalFormatting>
  <conditionalFormatting sqref="FR16">
    <cfRule type="cellIs" dxfId="133" priority="134" operator="equal">
      <formula>"Yes"</formula>
    </cfRule>
  </conditionalFormatting>
  <conditionalFormatting sqref="FR16">
    <cfRule type="cellIs" dxfId="132" priority="133" operator="equal">
      <formula>"Yes"</formula>
    </cfRule>
  </conditionalFormatting>
  <conditionalFormatting sqref="FS16:FS20">
    <cfRule type="cellIs" dxfId="131" priority="132" operator="equal">
      <formula>"Yes"</formula>
    </cfRule>
  </conditionalFormatting>
  <conditionalFormatting sqref="FS17:FS20">
    <cfRule type="cellIs" dxfId="130" priority="131" operator="equal">
      <formula>"Yes"</formula>
    </cfRule>
  </conditionalFormatting>
  <conditionalFormatting sqref="FS16">
    <cfRule type="cellIs" dxfId="129" priority="130" operator="equal">
      <formula>"Yes"</formula>
    </cfRule>
  </conditionalFormatting>
  <conditionalFormatting sqref="FS17:FS20">
    <cfRule type="cellIs" dxfId="128" priority="129" operator="equal">
      <formula>"Yes"</formula>
    </cfRule>
  </conditionalFormatting>
  <conditionalFormatting sqref="FS16">
    <cfRule type="cellIs" dxfId="127" priority="128" operator="equal">
      <formula>"Yes"</formula>
    </cfRule>
  </conditionalFormatting>
  <conditionalFormatting sqref="FS17:FS19">
    <cfRule type="cellIs" dxfId="126" priority="127" operator="equal">
      <formula>"Yes"</formula>
    </cfRule>
  </conditionalFormatting>
  <conditionalFormatting sqref="FS16">
    <cfRule type="cellIs" dxfId="125" priority="126" operator="equal">
      <formula>"Yes"</formula>
    </cfRule>
  </conditionalFormatting>
  <conditionalFormatting sqref="FS16">
    <cfRule type="cellIs" dxfId="124" priority="125" operator="equal">
      <formula>"Yes"</formula>
    </cfRule>
  </conditionalFormatting>
  <conditionalFormatting sqref="FS16">
    <cfRule type="cellIs" dxfId="123" priority="124" operator="equal">
      <formula>"Yes"</formula>
    </cfRule>
  </conditionalFormatting>
  <conditionalFormatting sqref="FS20">
    <cfRule type="cellIs" dxfId="122" priority="123" operator="equal">
      <formula>"Yes"</formula>
    </cfRule>
  </conditionalFormatting>
  <conditionalFormatting sqref="FS16">
    <cfRule type="cellIs" dxfId="121" priority="122" operator="equal">
      <formula>"Yes"</formula>
    </cfRule>
  </conditionalFormatting>
  <conditionalFormatting sqref="FS17:FS19">
    <cfRule type="cellIs" dxfId="120" priority="121" operator="equal">
      <formula>"Yes"</formula>
    </cfRule>
  </conditionalFormatting>
  <conditionalFormatting sqref="FU16:FU20">
    <cfRule type="cellIs" dxfId="119" priority="120" operator="equal">
      <formula>"Yes"</formula>
    </cfRule>
  </conditionalFormatting>
  <conditionalFormatting sqref="FU17:FU20">
    <cfRule type="cellIs" dxfId="118" priority="119" operator="equal">
      <formula>"Yes"</formula>
    </cfRule>
  </conditionalFormatting>
  <conditionalFormatting sqref="FU16">
    <cfRule type="cellIs" dxfId="117" priority="118" operator="equal">
      <formula>"Yes"</formula>
    </cfRule>
  </conditionalFormatting>
  <conditionalFormatting sqref="FU17:FU20">
    <cfRule type="cellIs" dxfId="116" priority="117" operator="equal">
      <formula>"Yes"</formula>
    </cfRule>
  </conditionalFormatting>
  <conditionalFormatting sqref="FU16">
    <cfRule type="cellIs" dxfId="115" priority="116" operator="equal">
      <formula>"Yes"</formula>
    </cfRule>
  </conditionalFormatting>
  <conditionalFormatting sqref="FU17:FU19">
    <cfRule type="cellIs" dxfId="114" priority="115" operator="equal">
      <formula>"Yes"</formula>
    </cfRule>
  </conditionalFormatting>
  <conditionalFormatting sqref="FU16">
    <cfRule type="cellIs" dxfId="113" priority="114" operator="equal">
      <formula>"Yes"</formula>
    </cfRule>
  </conditionalFormatting>
  <conditionalFormatting sqref="FU16">
    <cfRule type="cellIs" dxfId="112" priority="113" operator="equal">
      <formula>"Yes"</formula>
    </cfRule>
  </conditionalFormatting>
  <conditionalFormatting sqref="FU16">
    <cfRule type="cellIs" dxfId="111" priority="112" operator="equal">
      <formula>"Yes"</formula>
    </cfRule>
  </conditionalFormatting>
  <conditionalFormatting sqref="FU20">
    <cfRule type="cellIs" dxfId="110" priority="111" operator="equal">
      <formula>"Yes"</formula>
    </cfRule>
  </conditionalFormatting>
  <conditionalFormatting sqref="FU16">
    <cfRule type="cellIs" dxfId="109" priority="110" operator="equal">
      <formula>"Yes"</formula>
    </cfRule>
  </conditionalFormatting>
  <conditionalFormatting sqref="FU17:FU19">
    <cfRule type="cellIs" dxfId="108" priority="109" operator="equal">
      <formula>"Yes"</formula>
    </cfRule>
  </conditionalFormatting>
  <conditionalFormatting sqref="FU20">
    <cfRule type="cellIs" dxfId="107" priority="108" operator="equal">
      <formula>"Yes"</formula>
    </cfRule>
  </conditionalFormatting>
  <conditionalFormatting sqref="FU16">
    <cfRule type="cellIs" dxfId="106" priority="107" operator="equal">
      <formula>"Yes"</formula>
    </cfRule>
  </conditionalFormatting>
  <conditionalFormatting sqref="FT16:FT20">
    <cfRule type="cellIs" dxfId="105" priority="106" operator="equal">
      <formula>"Yes"</formula>
    </cfRule>
  </conditionalFormatting>
  <conditionalFormatting sqref="FT17:FT20">
    <cfRule type="cellIs" dxfId="104" priority="105" operator="equal">
      <formula>"Yes"</formula>
    </cfRule>
  </conditionalFormatting>
  <conditionalFormatting sqref="FT16">
    <cfRule type="cellIs" dxfId="103" priority="104" operator="equal">
      <formula>"Yes"</formula>
    </cfRule>
  </conditionalFormatting>
  <conditionalFormatting sqref="FT17:FT20">
    <cfRule type="cellIs" dxfId="102" priority="103" operator="equal">
      <formula>"Yes"</formula>
    </cfRule>
  </conditionalFormatting>
  <conditionalFormatting sqref="FT16">
    <cfRule type="cellIs" dxfId="101" priority="102" operator="equal">
      <formula>"Yes"</formula>
    </cfRule>
  </conditionalFormatting>
  <conditionalFormatting sqref="FT17:FT19">
    <cfRule type="cellIs" dxfId="100" priority="101" operator="equal">
      <formula>"Yes"</formula>
    </cfRule>
  </conditionalFormatting>
  <conditionalFormatting sqref="FT16">
    <cfRule type="cellIs" dxfId="99" priority="100" operator="equal">
      <formula>"Yes"</formula>
    </cfRule>
  </conditionalFormatting>
  <conditionalFormatting sqref="FT16">
    <cfRule type="cellIs" dxfId="98" priority="99" operator="equal">
      <formula>"Yes"</formula>
    </cfRule>
  </conditionalFormatting>
  <conditionalFormatting sqref="FT16">
    <cfRule type="cellIs" dxfId="97" priority="98" operator="equal">
      <formula>"Yes"</formula>
    </cfRule>
  </conditionalFormatting>
  <conditionalFormatting sqref="FT20">
    <cfRule type="cellIs" dxfId="96" priority="97" operator="equal">
      <formula>"Yes"</formula>
    </cfRule>
  </conditionalFormatting>
  <conditionalFormatting sqref="FT16">
    <cfRule type="cellIs" dxfId="95" priority="96" operator="equal">
      <formula>"Yes"</formula>
    </cfRule>
  </conditionalFormatting>
  <conditionalFormatting sqref="FT17:FT19">
    <cfRule type="cellIs" dxfId="94" priority="95" operator="equal">
      <formula>"Yes"</formula>
    </cfRule>
  </conditionalFormatting>
  <conditionalFormatting sqref="FT20">
    <cfRule type="cellIs" dxfId="93" priority="94" operator="equal">
      <formula>"Yes"</formula>
    </cfRule>
  </conditionalFormatting>
  <conditionalFormatting sqref="FT16">
    <cfRule type="cellIs" dxfId="92" priority="93" operator="equal">
      <formula>"Yes"</formula>
    </cfRule>
  </conditionalFormatting>
  <conditionalFormatting sqref="FT20">
    <cfRule type="cellIs" dxfId="91" priority="92" operator="equal">
      <formula>"Yes"</formula>
    </cfRule>
  </conditionalFormatting>
  <conditionalFormatting sqref="FT16">
    <cfRule type="cellIs" dxfId="90" priority="91" operator="equal">
      <formula>"Yes"</formula>
    </cfRule>
  </conditionalFormatting>
  <conditionalFormatting sqref="FW17:FW20">
    <cfRule type="cellIs" dxfId="89" priority="90" operator="equal">
      <formula>"Yes"</formula>
    </cfRule>
  </conditionalFormatting>
  <conditionalFormatting sqref="FW16">
    <cfRule type="cellIs" dxfId="88" priority="89" operator="equal">
      <formula>"Yes"</formula>
    </cfRule>
  </conditionalFormatting>
  <conditionalFormatting sqref="FX20 FX16:FX18">
    <cfRule type="cellIs" dxfId="87" priority="88" operator="equal">
      <formula>"Yes"</formula>
    </cfRule>
  </conditionalFormatting>
  <conditionalFormatting sqref="FX18 FX20">
    <cfRule type="cellIs" dxfId="86" priority="87" operator="equal">
      <formula>"Yes"</formula>
    </cfRule>
  </conditionalFormatting>
  <conditionalFormatting sqref="FX18 FX20">
    <cfRule type="cellIs" dxfId="85" priority="86" operator="equal">
      <formula>"Yes"</formula>
    </cfRule>
  </conditionalFormatting>
  <conditionalFormatting sqref="FX18 FX20">
    <cfRule type="cellIs" dxfId="84" priority="85" operator="equal">
      <formula>"Yes"</formula>
    </cfRule>
  </conditionalFormatting>
  <conditionalFormatting sqref="FX18">
    <cfRule type="cellIs" dxfId="83" priority="84" operator="equal">
      <formula>"Yes"</formula>
    </cfRule>
  </conditionalFormatting>
  <conditionalFormatting sqref="FX20">
    <cfRule type="cellIs" dxfId="82" priority="83" operator="equal">
      <formula>"Yes"</formula>
    </cfRule>
  </conditionalFormatting>
  <conditionalFormatting sqref="FX18">
    <cfRule type="cellIs" dxfId="81" priority="82" operator="equal">
      <formula>"Yes"</formula>
    </cfRule>
  </conditionalFormatting>
  <conditionalFormatting sqref="FX19">
    <cfRule type="cellIs" dxfId="80" priority="81" operator="equal">
      <formula>"Yes"</formula>
    </cfRule>
  </conditionalFormatting>
  <conditionalFormatting sqref="FY16:FY20">
    <cfRule type="cellIs" dxfId="79" priority="80" operator="equal">
      <formula>"Yes"</formula>
    </cfRule>
  </conditionalFormatting>
  <conditionalFormatting sqref="FY20">
    <cfRule type="cellIs" dxfId="78" priority="79" operator="equal">
      <formula>"Yes"</formula>
    </cfRule>
  </conditionalFormatting>
  <conditionalFormatting sqref="FY20">
    <cfRule type="cellIs" dxfId="77" priority="78" operator="equal">
      <formula>"Yes"</formula>
    </cfRule>
  </conditionalFormatting>
  <conditionalFormatting sqref="FY20">
    <cfRule type="cellIs" dxfId="76" priority="77" operator="equal">
      <formula>"Yes"</formula>
    </cfRule>
  </conditionalFormatting>
  <conditionalFormatting sqref="FY20">
    <cfRule type="cellIs" dxfId="75" priority="76" operator="equal">
      <formula>"Yes"</formula>
    </cfRule>
  </conditionalFormatting>
  <conditionalFormatting sqref="FV16:FV20">
    <cfRule type="cellIs" dxfId="74" priority="75" operator="equal">
      <formula>"Yes"</formula>
    </cfRule>
  </conditionalFormatting>
  <conditionalFormatting sqref="FZ16:FZ20">
    <cfRule type="cellIs" dxfId="73" priority="74" operator="equal">
      <formula>"Yes"</formula>
    </cfRule>
  </conditionalFormatting>
  <conditionalFormatting sqref="FZ18:FZ20">
    <cfRule type="cellIs" dxfId="72" priority="73" operator="equal">
      <formula>"Yes"</formula>
    </cfRule>
  </conditionalFormatting>
  <conditionalFormatting sqref="FZ18:FZ20">
    <cfRule type="cellIs" dxfId="71" priority="72" operator="equal">
      <formula>"Yes"</formula>
    </cfRule>
  </conditionalFormatting>
  <conditionalFormatting sqref="FZ18:FZ20">
    <cfRule type="cellIs" dxfId="70" priority="71" operator="equal">
      <formula>"Yes"</formula>
    </cfRule>
  </conditionalFormatting>
  <conditionalFormatting sqref="FZ18:FZ20">
    <cfRule type="cellIs" dxfId="69" priority="70" operator="equal">
      <formula>"Yes"</formula>
    </cfRule>
  </conditionalFormatting>
  <conditionalFormatting sqref="FZ18:FZ19">
    <cfRule type="cellIs" dxfId="68" priority="69" operator="equal">
      <formula>"Yes"</formula>
    </cfRule>
  </conditionalFormatting>
  <conditionalFormatting sqref="FZ20">
    <cfRule type="cellIs" dxfId="67" priority="68" operator="equal">
      <formula>"Yes"</formula>
    </cfRule>
  </conditionalFormatting>
  <conditionalFormatting sqref="FZ18:FZ19">
    <cfRule type="cellIs" dxfId="66" priority="67" operator="equal">
      <formula>"Yes"</formula>
    </cfRule>
  </conditionalFormatting>
  <conditionalFormatting sqref="GA16:GC20">
    <cfRule type="cellIs" dxfId="65" priority="66" operator="equal">
      <formula>"Yes"</formula>
    </cfRule>
  </conditionalFormatting>
  <conditionalFormatting sqref="GA17:GC20">
    <cfRule type="cellIs" dxfId="64" priority="65" operator="equal">
      <formula>"Yes"</formula>
    </cfRule>
  </conditionalFormatting>
  <conditionalFormatting sqref="GA16:GC16">
    <cfRule type="cellIs" dxfId="63" priority="64" operator="equal">
      <formula>"Yes"</formula>
    </cfRule>
  </conditionalFormatting>
  <conditionalFormatting sqref="GD16:GG20">
    <cfRule type="cellIs" dxfId="62" priority="63" operator="equal">
      <formula>"Yes"</formula>
    </cfRule>
  </conditionalFormatting>
  <conditionalFormatting sqref="GD18:GG20">
    <cfRule type="cellIs" dxfId="61" priority="62" operator="equal">
      <formula>"Yes"</formula>
    </cfRule>
  </conditionalFormatting>
  <conditionalFormatting sqref="GD18:GG20">
    <cfRule type="cellIs" dxfId="60" priority="61" operator="equal">
      <formula>"Yes"</formula>
    </cfRule>
  </conditionalFormatting>
  <conditionalFormatting sqref="GE18:GG20">
    <cfRule type="cellIs" dxfId="59" priority="60" operator="equal">
      <formula>"Yes"</formula>
    </cfRule>
  </conditionalFormatting>
  <conditionalFormatting sqref="GF18:GG20">
    <cfRule type="cellIs" dxfId="58" priority="59" operator="equal">
      <formula>"Yes"</formula>
    </cfRule>
  </conditionalFormatting>
  <conditionalFormatting sqref="GG18:GG20">
    <cfRule type="cellIs" dxfId="57" priority="58" operator="equal">
      <formula>"Yes"</formula>
    </cfRule>
  </conditionalFormatting>
  <conditionalFormatting sqref="GD18:GG20">
    <cfRule type="cellIs" dxfId="56" priority="57" operator="equal">
      <formula>"Yes"</formula>
    </cfRule>
  </conditionalFormatting>
  <conditionalFormatting sqref="GD18:GG20">
    <cfRule type="cellIs" dxfId="55" priority="56" operator="equal">
      <formula>"Yes"</formula>
    </cfRule>
  </conditionalFormatting>
  <conditionalFormatting sqref="GD18:GG20">
    <cfRule type="cellIs" dxfId="54" priority="55" operator="equal">
      <formula>"Yes"</formula>
    </cfRule>
  </conditionalFormatting>
  <conditionalFormatting sqref="GD18:GG19">
    <cfRule type="cellIs" dxfId="53" priority="54" operator="equal">
      <formula>"Yes"</formula>
    </cfRule>
  </conditionalFormatting>
  <conditionalFormatting sqref="GD20:GG20">
    <cfRule type="cellIs" dxfId="52" priority="53" operator="equal">
      <formula>"Yes"</formula>
    </cfRule>
  </conditionalFormatting>
  <conditionalFormatting sqref="GD18:GG19">
    <cfRule type="cellIs" dxfId="51" priority="52" operator="equal">
      <formula>"Yes"</formula>
    </cfRule>
  </conditionalFormatting>
  <conditionalFormatting sqref="GH16:GL20">
    <cfRule type="cellIs" dxfId="50" priority="51" operator="equal">
      <formula>"Yes"</formula>
    </cfRule>
  </conditionalFormatting>
  <conditionalFormatting sqref="GI16">
    <cfRule type="cellIs" dxfId="49" priority="47" operator="equal">
      <formula>"Yes"</formula>
    </cfRule>
  </conditionalFormatting>
  <conditionalFormatting sqref="GJ17:GJ19">
    <cfRule type="cellIs" dxfId="48" priority="44" operator="equal">
      <formula>"Yes"</formula>
    </cfRule>
  </conditionalFormatting>
  <conditionalFormatting sqref="GK17:GK19">
    <cfRule type="cellIs" dxfId="47" priority="41" operator="equal">
      <formula>"Yes"</formula>
    </cfRule>
  </conditionalFormatting>
  <conditionalFormatting sqref="GH17:GH20">
    <cfRule type="cellIs" dxfId="46" priority="50" operator="equal">
      <formula>"Yes"</formula>
    </cfRule>
  </conditionalFormatting>
  <conditionalFormatting sqref="GH16">
    <cfRule type="cellIs" dxfId="45" priority="49" operator="equal">
      <formula>"Yes"</formula>
    </cfRule>
  </conditionalFormatting>
  <conditionalFormatting sqref="GI17:GI20">
    <cfRule type="cellIs" dxfId="44" priority="48" operator="equal">
      <formula>"Yes"</formula>
    </cfRule>
  </conditionalFormatting>
  <conditionalFormatting sqref="GJ20">
    <cfRule type="cellIs" dxfId="43" priority="46" operator="equal">
      <formula>"Yes"</formula>
    </cfRule>
  </conditionalFormatting>
  <conditionalFormatting sqref="GJ16">
    <cfRule type="cellIs" dxfId="42" priority="45" operator="equal">
      <formula>"Yes"</formula>
    </cfRule>
  </conditionalFormatting>
  <conditionalFormatting sqref="GK20">
    <cfRule type="cellIs" dxfId="41" priority="43" operator="equal">
      <formula>"Yes"</formula>
    </cfRule>
  </conditionalFormatting>
  <conditionalFormatting sqref="GK16">
    <cfRule type="cellIs" dxfId="40" priority="42" operator="equal">
      <formula>"Yes"</formula>
    </cfRule>
  </conditionalFormatting>
  <conditionalFormatting sqref="GO16:GO20">
    <cfRule type="cellIs" dxfId="39" priority="40" operator="equal">
      <formula>"Yes"</formula>
    </cfRule>
  </conditionalFormatting>
  <conditionalFormatting sqref="GM16:GN20">
    <cfRule type="cellIs" dxfId="38" priority="39" operator="equal">
      <formula>"Yes"</formula>
    </cfRule>
  </conditionalFormatting>
  <conditionalFormatting sqref="GP17:GP20">
    <cfRule type="cellIs" dxfId="37" priority="38" operator="equal">
      <formula>"Yes"</formula>
    </cfRule>
  </conditionalFormatting>
  <conditionalFormatting sqref="GP16">
    <cfRule type="cellIs" dxfId="36" priority="37" operator="equal">
      <formula>"Yes"</formula>
    </cfRule>
  </conditionalFormatting>
  <conditionalFormatting sqref="GP17:GP20">
    <cfRule type="cellIs" dxfId="35" priority="36" operator="equal">
      <formula>"Yes"</formula>
    </cfRule>
  </conditionalFormatting>
  <conditionalFormatting sqref="GP16">
    <cfRule type="cellIs" dxfId="34" priority="35" operator="equal">
      <formula>"Yes"</formula>
    </cfRule>
  </conditionalFormatting>
  <conditionalFormatting sqref="GP17:GP20">
    <cfRule type="cellIs" dxfId="33" priority="34" operator="equal">
      <formula>"Yes"</formula>
    </cfRule>
  </conditionalFormatting>
  <conditionalFormatting sqref="GP16">
    <cfRule type="cellIs" dxfId="32" priority="33" operator="equal">
      <formula>"Yes"</formula>
    </cfRule>
  </conditionalFormatting>
  <conditionalFormatting sqref="GP17:GP20">
    <cfRule type="cellIs" dxfId="31" priority="32" operator="equal">
      <formula>"Yes"</formula>
    </cfRule>
  </conditionalFormatting>
  <conditionalFormatting sqref="GP16">
    <cfRule type="cellIs" dxfId="30" priority="31" operator="equal">
      <formula>"Yes"</formula>
    </cfRule>
  </conditionalFormatting>
  <conditionalFormatting sqref="GP17:GP20">
    <cfRule type="cellIs" dxfId="29" priority="30" operator="equal">
      <formula>"Yes"</formula>
    </cfRule>
  </conditionalFormatting>
  <conditionalFormatting sqref="GP16">
    <cfRule type="cellIs" dxfId="28" priority="29" operator="equal">
      <formula>"Yes"</formula>
    </cfRule>
  </conditionalFormatting>
  <conditionalFormatting sqref="GQ16:GQ20">
    <cfRule type="cellIs" dxfId="27" priority="28" operator="equal">
      <formula>"Yes"</formula>
    </cfRule>
  </conditionalFormatting>
  <conditionalFormatting sqref="GQ17:GQ20">
    <cfRule type="cellIs" dxfId="26" priority="27" operator="equal">
      <formula>"Yes"</formula>
    </cfRule>
  </conditionalFormatting>
  <conditionalFormatting sqref="GQ16">
    <cfRule type="cellIs" dxfId="25" priority="26" operator="equal">
      <formula>"Yes"</formula>
    </cfRule>
  </conditionalFormatting>
  <conditionalFormatting sqref="GQ17:GQ20">
    <cfRule type="cellIs" dxfId="24" priority="25" operator="equal">
      <formula>"Yes"</formula>
    </cfRule>
  </conditionalFormatting>
  <conditionalFormatting sqref="GQ16">
    <cfRule type="cellIs" dxfId="23" priority="24" operator="equal">
      <formula>"Yes"</formula>
    </cfRule>
  </conditionalFormatting>
  <conditionalFormatting sqref="GQ17:GQ20">
    <cfRule type="cellIs" dxfId="22" priority="23" operator="equal">
      <formula>"Yes"</formula>
    </cfRule>
  </conditionalFormatting>
  <conditionalFormatting sqref="GQ16">
    <cfRule type="cellIs" dxfId="21" priority="22" operator="equal">
      <formula>"Yes"</formula>
    </cfRule>
  </conditionalFormatting>
  <conditionalFormatting sqref="GQ17:GQ20">
    <cfRule type="cellIs" dxfId="20" priority="21" operator="equal">
      <formula>"Yes"</formula>
    </cfRule>
  </conditionalFormatting>
  <conditionalFormatting sqref="GQ16">
    <cfRule type="cellIs" dxfId="19" priority="20" operator="equal">
      <formula>"Yes"</formula>
    </cfRule>
  </conditionalFormatting>
  <conditionalFormatting sqref="GR16:GR20">
    <cfRule type="cellIs" dxfId="18" priority="19" operator="equal">
      <formula>"Yes"</formula>
    </cfRule>
  </conditionalFormatting>
  <conditionalFormatting sqref="GR17:GR20">
    <cfRule type="cellIs" dxfId="17" priority="18" operator="equal">
      <formula>"Yes"</formula>
    </cfRule>
  </conditionalFormatting>
  <conditionalFormatting sqref="GR16">
    <cfRule type="cellIs" dxfId="16" priority="17" operator="equal">
      <formula>"Yes"</formula>
    </cfRule>
  </conditionalFormatting>
  <conditionalFormatting sqref="GR17:GR20">
    <cfRule type="cellIs" dxfId="15" priority="16" operator="equal">
      <formula>"Yes"</formula>
    </cfRule>
  </conditionalFormatting>
  <conditionalFormatting sqref="GR16">
    <cfRule type="cellIs" dxfId="14" priority="15" operator="equal">
      <formula>"Yes"</formula>
    </cfRule>
  </conditionalFormatting>
  <conditionalFormatting sqref="GR17:GR20">
    <cfRule type="cellIs" dxfId="13" priority="14" operator="equal">
      <formula>"Yes"</formula>
    </cfRule>
  </conditionalFormatting>
  <conditionalFormatting sqref="GR16">
    <cfRule type="cellIs" dxfId="12" priority="13" operator="equal">
      <formula>"Yes"</formula>
    </cfRule>
  </conditionalFormatting>
  <conditionalFormatting sqref="GR17:GR20">
    <cfRule type="cellIs" dxfId="11" priority="12" operator="equal">
      <formula>"Yes"</formula>
    </cfRule>
  </conditionalFormatting>
  <conditionalFormatting sqref="GR16">
    <cfRule type="cellIs" dxfId="10" priority="11" operator="equal">
      <formula>"Yes"</formula>
    </cfRule>
  </conditionalFormatting>
  <conditionalFormatting sqref="GS17:GS20">
    <cfRule type="cellIs" dxfId="9" priority="10" operator="equal">
      <formula>"Yes"</formula>
    </cfRule>
  </conditionalFormatting>
  <conditionalFormatting sqref="GS16">
    <cfRule type="cellIs" dxfId="8" priority="9" operator="equal">
      <formula>"Yes"</formula>
    </cfRule>
  </conditionalFormatting>
  <conditionalFormatting sqref="GT17:GU20">
    <cfRule type="cellIs" dxfId="7" priority="8" operator="equal">
      <formula>"Yes"</formula>
    </cfRule>
  </conditionalFormatting>
  <conditionalFormatting sqref="GT16:GU16">
    <cfRule type="cellIs" dxfId="6" priority="7" operator="equal">
      <formula>"Yes"</formula>
    </cfRule>
  </conditionalFormatting>
  <conditionalFormatting sqref="GT17:GU20">
    <cfRule type="cellIs" dxfId="5" priority="6" operator="equal">
      <formula>"Yes"</formula>
    </cfRule>
  </conditionalFormatting>
  <conditionalFormatting sqref="GT16:GU16">
    <cfRule type="cellIs" dxfId="4" priority="5" operator="equal">
      <formula>"Yes"</formula>
    </cfRule>
  </conditionalFormatting>
  <conditionalFormatting sqref="GU17:GU20">
    <cfRule type="cellIs" dxfId="3" priority="4" operator="equal">
      <formula>"Yes"</formula>
    </cfRule>
  </conditionalFormatting>
  <conditionalFormatting sqref="GU16">
    <cfRule type="cellIs" dxfId="2" priority="3" operator="equal">
      <formula>"Yes"</formula>
    </cfRule>
  </conditionalFormatting>
  <conditionalFormatting sqref="GV16:HB20">
    <cfRule type="cellIs" dxfId="1" priority="2" operator="equal">
      <formula>"Yes"</formula>
    </cfRule>
  </conditionalFormatting>
  <conditionalFormatting sqref="HC16:HC20">
    <cfRule type="cellIs" dxfId="0" priority="1" operator="equal">
      <formula>"Yes"</formula>
    </cfRule>
  </conditionalFormatting>
  <pageMargins left="0.25" right="0.25" top="0.75" bottom="0.75" header="0.3" footer="0.3"/>
  <pageSetup scale="47" fitToWidth="0" orientation="portrait" r:id="rId1"/>
  <headerFooter>
    <oddHeader>&amp;C&amp;"Arial,Bold"&amp;14&amp;UDeliverables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29">
        <x14:dataValidation type="list" allowBlank="1" showInputMessage="1" showErrorMessage="1">
          <x14:formula1>
            <xm:f>'C:\Users\allison.dempsey\AppData\Local\Microsoft\Windows\INetCache\Content.Outlook\ZHEIJRL2\[SoS - PER - Excel Template-SAW EDITS.xlsx]Drop Down Menus'!#REF!</xm:f>
          </x14:formula1>
          <xm:sqref>BA16:BH16 BA28:BH28 BA30:BH30 BA26:BH26 BA11:BH11 BA7:BE7 BG7:BH7 CA28:CE28 CA26:CE26 CA30:CE30 GH28:GO28 GH26:GO26 GH30:GO30</xm:sqref>
        </x14:dataValidation>
        <x14:dataValidation type="list" allowBlank="1" showInputMessage="1" showErrorMessage="1">
          <x14:formula1>
            <xm:f>'S:\IT Policy Administration\House Oversight\[SoS - PER - Service of Process SAW Edits.xlsx]Drop Down Menus'!#REF!</xm:f>
          </x14:formula1>
          <xm:sqref>AX26:AY26 AY11 AY16 AX30:AY30 AX28:AY28 AY7 BN11 BN16 BN7 BN30 BN26 BN28 DQ11 DQ16 DQ7 DZ16:ED16 DZ7:ED7 DZ11 EC11:ED11 EH16 EH7 DZ30:EI30 DZ26:EI26 DZ28:EI28 EH11 EF7 EF16 EF11 EN28:EO28 EN26:EO26 EN30:EO30 EO7 EO11 EO16 FK28:FN28 FK26:FN26 FK30:FN30 FK16:FN16 FK11:FN11 FK7:FN7 GP26:GR26 GP11:GR11 GP16:GR16 GP30:GR30 GP28:GR28 GP7:GS7 GV30:HB30 GV26:HB26 GV28:HB28</xm:sqref>
        </x14:dataValidation>
        <x14:dataValidation type="list" allowBlank="1" showInputMessage="1" showErrorMessage="1">
          <x14:formula1>
            <xm:f>'S:\IT Policy Administration\House Oversight\[SoS - PER - Excel Template-Allison Working Copy SAW Edits Missing Laws.xlsx]Drop Down Menus'!#REF!</xm:f>
          </x14:formula1>
          <xm:sqref>AY11 AY26 AY28 AY30 AY7 DC16 DR16 DT16 DV16:DW16</xm:sqref>
        </x14:dataValidation>
        <x14:dataValidation type="list" allowBlank="1" showInputMessage="1" showErrorMessage="1">
          <x14:formula1>
            <xm:f>'S:\IT Policy Administration\House Oversight\[SoS - PER - Excel Template-INVESTIGATIONS.xlsx]Drop Down Menus'!#REF!</xm:f>
          </x14:formula1>
          <xm:sqref>AY16</xm:sqref>
        </x14:dataValidation>
        <x14:dataValidation type="list" allowBlank="1" showInputMessage="1" showErrorMessage="1">
          <x14:formula1>
            <xm:f>'S:\IT Policy Administration\House Oversight\[Copy of SoS - PER - Excel Template SAW Edits Business Opportunities.xlsx]Drop Down Menus'!#REF!</xm:f>
          </x14:formula1>
          <xm:sqref>AV30:AW30 AV28:AW28 AV26:AW26 AY26 AY16 AY11 AY28 AY30 AY7 DQ11 DQ16 DQ7 FN30 FN28 FN11 FN16 FN26 FN7 GP7:GU7 GP26:GR26 GP16:GR16 GP11:GR11 GP28:GR28 GP30:GR30 GT26:GU26 GT16:GU16 GT11:GU11 GT28:GU28 GT30:GU30</xm:sqref>
        </x14:dataValidation>
        <x14:dataValidation type="list" allowBlank="1" showInputMessage="1" showErrorMessage="1">
          <x14:formula1>
            <xm:f>'S:\IT Policy Administration\House Oversight\[SoS - PER - Cable Franchise.xlsx]Drop Down Menus'!#REF!</xm:f>
          </x14:formula1>
          <xm:sqref>AA26:AB26 AA16:AB16 AA7:AB7 AA11:AB11 AA28:AB28 AA30:AB30 CA7:CF7 CA11:CF11 CA16:CF16 CF26 CF30 CF28 CT7 CT11 CT16 CT28 CT30 CT26 DC16 DC7 DC11 DC28 DC30 DC26 DL26 DL30 DL28 DL11 DL7 DP16 DP7 DP11 DP28 DP30 DP26 DR26 DR30 DR28 DR11 DR7 DR16 DT16 DT7 DT11 DT28 DT30 DT26 DV26:DW26 DV30:DW30 DV28:DW28 DV11:DW11 DV7:DW7 DV16:DW16 ET16 ET11 ET7 ET26 ET30 ET28 EW28 EW30 EW26 FH28 FH30 FH26 FH7 FH11 FH16 GH7:GO7 GH11:GO11 GH16:GO16</xm:sqref>
        </x14:dataValidation>
        <x14:dataValidation type="list" allowBlank="1" showInputMessage="1" showErrorMessage="1">
          <x14:formula1>
            <xm:f>'C:\Users\mweaver\AppData\Local\Microsoft\Windows\INetCache\Content.Outlook\HVYHVZ8S\[PER SoS Media Relations (002).xlsx]Drop Down Menus'!#REF!</xm:f>
          </x14:formula1>
          <xm:sqref>K16:N16 K11:N11 K28:N28 K30:N30 K26:N26 K7:N7 R7 R26 R30 R28 R11 R16 W16:Y16 W11:Y11 W28:Y28 W30:Y30 W26:Y26 W7:Y7 AA16:AB16 AA11:AC11 AA7:AB7 AA26:AB26 AA28:AB28 AA30:AB30 AI16 AI28 AI30 AI26 AI7 AI11 CF30 CF28 CF26 CT26 CT28 CT30 DC11 DC7 DC16 DC26 DC28 DC30 DL30 DL28 DL26 DL7 DL11 DP16 DP11 DP7 DP26 DP28 DP30 DR30 DR28 DR26 DR16 DR7 DR11 DT16 DT11 DT7 DT26 DT28 DT30 DV30:DW30 DV28:DW28 DV26:DW26 DV7:DW7 DV11:DW11 DV16:DW16 ET11 ET7 ET16 ET30 ET28 ET26 EW26 EW28 EW30 FH26 FH28 FH30 FH16 FH7 FH11</xm:sqref>
        </x14:dataValidation>
        <x14:dataValidation type="list" allowBlank="1" showInputMessage="1" showErrorMessage="1">
          <x14:formula1>
            <xm:f>'S:\IT Policy Administration\House Oversight\[Excel SAW Input Deliverables Provisos.xlsx]Drop Down Menus'!#REF!</xm:f>
          </x14:formula1>
          <xm:sqref>K7:N7 K28:N28 K30:N30 K26:N26 K11:N11 K16:N16 R16 R11 R26 R30 R28 R7 W7:Y7 W28:Y28 W30:Y30 W26:Y26 W11:Y11 W16:Y16 AA16:AB16 AA11:AB11 AA7:AB7 AA28:AB28 AA30:AB30 AA26:AB26 CF26 CF30 CF28 CT28 CT30 CT26 DC11 DC16 DC7 DC28 DC30 DC26 DL26 DL30 DL28 DL7 DL11 DP16 DP11 DP7 DP28 DP30 DP26 DR26 DR30 DR28 DR7 DR16 DR11 DT16 DT11 DT7 DT28 DT30 DT26 DV26:DW26 DV30:DW30 DV28:DW28 DV7:DW7 DV11:DW11 DV16:DW16 ET11 ET16 ET7 ET26 ET30 ET28 EW28 EW30 EW26 FH28 FH30 FH26 FH7 FH16 FH11</xm:sqref>
        </x14:dataValidation>
        <x14:dataValidation type="list" allowBlank="1" showInputMessage="1" showErrorMessage="1">
          <x14:formula1>
            <xm:f>'M:\H-COMMLEGISLATIVEOVERSIGHT\SoS PER 2019 - Do not edit\8.5.19 PER\[SoS PER - Excel - Deliverables Re-ordered(8.6.19).xlsx]Drop Down Menus'!#REF!</xm:f>
          </x14:formula1>
          <xm:sqref>J9 J55 J58 AZ58 AZ55 AZ9 BN9 BN55 BN58 CX58:DA58 CX55:DA55 DG9:DK9 DG55:DK55 DG58:DK58 DM9:DO9 DM55:DO55 DM58:DO58 DS55 DS58 DS9 DU58 DU55 DU9 DX9 DX55 DX58 DZ9:ED9 DZ58:ED58 DZ55:ED55 EH9 EH58 EH55 EF58 EF55 EF9 EJ9:EM9 EJ55:EM55 EJ58:EM58 EO9 EO58 EQ9:ER9 EQ55:ES55 EQ58:ES58 EU9:EV9 EU58:EV58 EU55:EV55 FC58:FG58 FC55:FG55 EX55:FA55 EX58:FA58 FE9:FG9 FI9 FI58 FI55 FK58:FL58 FO58:FU58 FO55:FU55 FX58:GG58 FX55:GB55 FZ9:GG9 GD55:GG55 CJ16 D16:AM16 D7:AM7 AT7:AW7 AT16:AX16 AZ7 AZ16 BF7 BI7:CJ7 BI16:CH16 CQ16:DA16 CQ7:DA7 DC16 DC7 DG16:DK16 DG7:EW7 FD7:FJ7 DM16:FA16 FC16:FL16 FN16:FV16 FN7:FV7 FX7:GO7 FX16:GR16 GT16:HC16 GT7:HA7 HC7 D11:AM11 D28:AM28 D30:AM30 D26:AM26 AT11:AW11 AT28:AX28 AT30:AX30 AT26:AX26 AZ11 AZ28 AZ30 AZ26 BI11:CJ11 BI28:BZ28 BI26:BZ26 BI30:BZ30 CF28:CJ28 CF26:CJ26 CF30:CJ30 CQ28:CW28 CQ26:CW26 CQ30:CW30 CQ11:DA11 DC11 DC30 DC26 DC28 DG26:DJ26 DG30:DJ30 DG28:DJ28 DL28 DL26 DL30 DP30 DP26 DP28 DR28 DR26 DR30 DT28:EP28 DT26:EP26 DT30:EP30 ER30:FA30 ER26:FA26 ER28:FA28 FC26:FH26 FC28:FH28 FC30:FH30 DF11:FA11 FJ28:FL28 FJ30:FL30 FJ26:FL26 FC11:FL11 FN11:FV11 FN30:FV30 FN28:FV28 FN26:FV26 FX26:GG26 FX30:GG30 FX28:GG28 FX11:GR11 GP26:GR26 GP30:GR30 GP28:GR28 GT26:HC26 GT30:HC30 GT28:HC28 GT11:HC11</xm:sqref>
        </x14:dataValidation>
        <x14:dataValidation type="list" allowBlank="1" showInputMessage="1" showErrorMessage="1">
          <x14:formula1>
            <xm:f>'S:\IT Policy Administration\House Oversight\[SoS - PER - Municipalities.xlsx]Drop Down Menus'!#REF!</xm:f>
          </x14:formula1>
          <xm:sqref>J11 J7 J30 J28 J26 J16 AX30 AX26 AX28 AZ16 AZ26 AZ28 AZ30 AZ7 AZ11 BN11 BN16 BN7 BN30 BN26 BN28 CX16:DA16 CX7:DA7 CX11:DA11 DF11:DK11 DG16:DK16 DG26:DJ26 DG28:DJ28 DG30:DJ30 DG7:DK7 DM16:DO16 DM7:DO7 DM11:DO11 DS11 DS7 DS16 DZ7:ED7 DZ16:ED16 DZ11 EC11:ED11 EH7 EH16 DZ30:EJ30 DZ26:EJ26 DZ28:EJ28 EH11 EF7 EF16 EF11 EJ16 EJ7 EJ11 EM28:EO28 EM30:EO30 EM11 EM7 EM16 EM26:EO26 EO16 EO7 EO11 EQ11 EQ7 EQ16 ES16 ES7 ES26 ES30 ES28 ES11 EU7:EV7 EU11:EV11 EU30:EV30 EU28:EV28 EU26:EV26 EU16:EV16 FC28:FF28 FC30:FF30 FC11:FF11 FC7:FF7 FC16:FF16 FC26:FF26 EX16:FA16 EX26:FA26 EX28:FA28 EX30:FA30 EX11:FA11 EX7:FA7 FI16 FI7 FI11 FK28:FL28 FK26:FL26 FK30:FL30 FK16:FL16 FK7:FL7 FK11:FL11 FO11:FQ11 FO16:FU16 FO7:FU7 FS11:FU11 FX7:FZ7 FX11:FZ11 FX30:FZ30 FX28:FZ28 FX26:FZ26 FX16:FZ16 GD7:GG7 GD11:GG11 GD30:GG30 GD28:GG28 GD26:GG26 GD16:GG16 GV30:HB30 GV26:HB26 GV28:HB28</xm:sqref>
        </x14:dataValidation>
        <x14:dataValidation type="list" allowBlank="1" showInputMessage="1" showErrorMessage="1">
          <x14:formula1>
            <xm:f>'C:\Users\lwilliams\AppData\Local\Microsoft\Windows\INetCache\Content.Outlook\B6522N3H\[Copy of SoS - PER - Excel Template SAW Edits Regulation Report.xlsx]Drop Down Menus'!#REF!</xm:f>
          </x14:formula1>
          <xm:sqref>J26 J30 J28 J16 J7 J11 AX26 AX28 AX30 AZ26 AZ11 AZ7 AZ16 AZ28 AZ30 BN11 BN7 BN16 BN28 BN26 BN30 CX16:DA16 CX7:DA7 CX11:DA11 DF11:DK11 DG26:DJ26 DG30:DJ30 DG28:DJ28 DG16:DK16 DG7:DK7 DM16:DO16 DM7:DO7 DM11:DO11 DS11 DS7 DS16 DU11 DU7 DU16 DU28 DU30 DU26 DX26 DX30 DX28 DX16 DX7 DX11 DZ7:ED7 DZ16:ED16 DZ11 EC11:ED11 EH7 EH16 DZ28:EJ28 DZ26:EJ26 DZ30:EJ30 EH11 EF16 EF7 EF11 EJ7 EJ16 EJ11 EM28:EO28 EM11 EM16 EM7 EM26:EO26 EM30:EO30 EO16 EO7 EO11 EQ11 EQ7 EQ16 ES7:EV7 ES16:EV16 ES30 ES28 ES26 ES11:EV11 EU28:EV28 EU30:EV30 EU26:EV26 FC28:FF28 FC11:FF11 FC16:FF16 FC7:FF7 FC26:FF26 FC30:FF30 EX26:FA26 EX30:FA30 EX28:FA28 EX11:FA11 EX16:FA16 EX7:FA7 FH11:FI11 FH16:FI16 FH7:FI7 FK30:FL30 FK26:FL26 FK28:FL28 FK16:FL16 FK7:FL7 FK11:FL11 FO7:FU7 FO16:FU16 FO30:FU30 FO28:FU28 FO26:FU26 FO11:FU11 FX7:GG7 FX16:GG16 FX11:GG11 FX28:GG28 FX30:GG30 FX26:GG26 GV28:HB28 GV26:HB26 GV30:HB30</xm:sqref>
        </x14:dataValidation>
        <x14:dataValidation type="list" allowBlank="1" showInputMessage="1" showErrorMessage="1">
          <x14:formula1>
            <xm:f>'S:\IT Policy Administration\House Oversight\[Excel SAW Input Deliverables Joint Agencies and Joint Systems.xlsx]Drop Down Menus'!#REF!</xm:f>
          </x14:formula1>
          <xm:sqref>J11 J7 J30 J16 J28 J26 AX26 AX28 AX30 BN7 BN11 BN16 BN26 BN28 BN30 CX16:DA16 CX7:DA7 CX11:DA11 DF11:DK11 DG26:DJ26 DG28:DJ28 DG16:DK16 DG30:DJ30 DG7:DK7 DM16:DO16 DM7:DO7 DM11:DO11 DS11 DS7 DS16 DZ7:ED7 DZ16:ED16 DZ11 EC11:ED11 EH7 EH16 DZ26:EJ26 DZ28:EJ28 DZ30:EJ30 EH11 EF16 EF11 EF7 EJ16 EJ7 EJ11 EM11 EM7 EM30:EO30 EM16 EM28:EO28 EM26:EO26 EO16 EO7 EO11 EQ11 EQ7 EQ16 EU30:EV30 EU7:EV7 EU11:EV11 EU26:EV26 EU28:EV28 EU16:EV16 FC11:FF11 FC7:FF7 FC30:FF30 FC16:FF16 FC28:FF28 FC26:FF26 EX16:FA16 EX28:FA28 EX26:FA26 EX11:FA11 EX7:FA7 EX30:FA30 FI16 FI7 FI11 FK30:FL30 FK28:FL28 FK26:FL26 FK16:FL16 FK7:FL7 FK11:FL11 GD30:GG30 GD7:GG7 GD11:GG11 GD26:GG26 GD28:GG28 GD16:GG16 GV26:HB26 GV28:HB28 GV30:HB30</xm:sqref>
        </x14:dataValidation>
        <x14:dataValidation type="list" allowBlank="1" showInputMessage="1" showErrorMessage="1">
          <x14:formula1>
            <xm:f>'S:\IT Policy Administration\House Oversight\[Excel SAW Input Deliverables Payroll Deduction.xlsx]Drop Down Menus'!#REF!</xm:f>
          </x14:formula1>
          <xm:sqref>J11 J28 J30 J26 J7 J16 DF11:DK11 DG16:DK16 DG7:DK7 DG26:DJ26 DG30:DJ30 DG28:DJ28 DM7 DM11 DM16</xm:sqref>
        </x14:dataValidation>
        <x14:dataValidation type="list" allowBlank="1" showInputMessage="1" showErrorMessage="1">
          <x14:formula1>
            <xm:f>'C:\Users\mweaver\AppData\Local\Microsoft\Windows\INetCache\Content.Outlook\HVYHVZ8S\[Excel SAW Input Deliverables Business Filings.xlsx]Drop Down Menus'!#REF!</xm:f>
          </x14:formula1>
          <xm:sqref>D16:Z16 D7:Z7 D11:Z11 D30:Z30 D26:Z26 D28:Z28 AB16:AM16 AB7:AM7 AB11:AM11 AB30:AM30 AB26:AM26 AB28:AM28 AT16:AU16 AT7:AU7 AT11:AU11 AT30:AU30 AT26:AU26 AT28:AU28 AX30 AX28 AX26 BI16:BZ16 BI30:BZ30 BI7:BZ7 BI26:BZ26 BI28:BZ28 BI11:BZ11 CG16:CH16 CG11:CJ11 CG7:CJ7 CG30:CJ30 CG26:CJ26 CG28:CJ28 CJ16 CQ28:CS28 CQ26:CS26 CQ30:CS30 CQ7:CS7 CQ11:CS11 CQ16:CS16 CX16:DA16 CX7:DA7 CX11:DA11 DC26 DC7 DC11 DC16 DC28 DC30 DG30:DJ30 DG26:DJ26 DG28:DJ28 DG16:DK16 DG7:DP7 DM16:DP16 DF11:DP11 DL30 DL28 DL26 DP26 DP28 DP30 DR30 DR28 DR26 DR16:DT16 DT26 DR7:DT7 DR11:DT11 DT28 DT30 DV30:DW30 DV28:DW28 DV11:DW11 DV7:DW7 DV26:DW26 DV16:DW16 DZ7:ED7 DZ11 DZ16:ED16 EC11:ED11 EH7 EH11 EH16 DZ30:EJ30 DZ26:EJ26 DZ28:EJ28 EF7 EF11 EF16 EJ7 EJ11 EJ16 EM16 EM28:EP28 EM11 EM26:EP26 EM30:EP30 EM7 EO11:EQ11 EO7:EQ7 EO16:EQ16 ET7:EV7 ET11:EV11 ET16:EV16 ET30:FA30 ET28:FA28 ET26:FA26 FC16:FF16 FC28:FF28 FC11:FF11 FC26:FF26 FC30:FF30 FC7:FF7 EX7:FA7 EX16:FA16 EX11:FA11 FH30 FH28 FH16:FI16 FH11:FI11 FH7:FI7 FH26 FK28:FL28 FK26:FL26 FK30:FL30 FK16:FL16 FK7:FL7 FK11:FL11 FV28 FV26 FV30 FV16 FV11 FV7 GD11:GG11 GD28:GG28 GD16:GG16 GD7:GG7 GD30:GG30 GD26:GG26 GV28:HC28 GV26:HC26 GV30:HC30 HC16 HC11 HC7</xm:sqref>
        </x14:dataValidation>
        <x14:dataValidation type="list" allowBlank="1" showInputMessage="1" showErrorMessage="1">
          <x14:formula1>
            <xm:f>'C:\Users\mweaver\AppData\Local\Microsoft\Windows\INetCache\Content.Outlook\HVYHVZ8S\[Excel SAW Input Deliverables SPDs (002).xlsx]Drop Down Menus'!#REF!</xm:f>
          </x14:formula1>
          <xm:sqref>D11:Z11 D16:Z16 D7:Z7 D30:Z30 D26:Z26 D28:Z28 AB11:AM11 AB16:AM16 AB7:AM7 AB30:AM30 AB26:AM26 AB28:AM28 AT11:AU11 AT16:AU16 AT7:AU7 AT30:AU30 AT26:AU26 AT28:AU28 AX28 AX26 AX30 AZ11 AZ16 AZ7 AZ30 AZ26 AZ28 BJ11:BX11 BJ28:BX28 BJ16:BX16 BJ26:BX26 BJ7:BX7 BJ30:BX30 CH16 CH30:CJ30 CH7:CJ7 CH26:CJ26 CH28:CJ28 CH11:CJ11 CJ16 CQ16 CQ30 CQ7 CQ26 CQ28 CQ11 CX16:DA16 CX7:DA7 CX11:DA11 DC26 DC11 DC16 DC7 DC30 DC28 DG28:DJ28 DG26:DJ26 DG30:DJ30 DG16:DK16 DG7:DP7 DM16:DP16 DF11:DP11 DL28 DL30 DL26 DP26 DP30 DP28 DR28 DR30 DR26 DR16:DX16 DT26:DX26 DR11:DX11 DR7:DX7 DT30:DX30 DT28:DX28 DZ11 DZ16:ED16 DZ7:ED7 EC11:ED11 EH11 EH16 EH7 DZ30:EJ30 DZ28:EJ28 DZ26:EJ26 EF7 EF16 EF11 EJ11 EJ16 EJ7 EM30:EO30 EM7 EM16 EM11 EM28:EO28 EM26:EO26 EO16 EO7 EO11 EQ11 EQ7 EQ16 ES16:EV16 ES7:EV7 ES11:EV11 ES28:FA28 ES30:FA30 ES26:FA26 FC30:FF30 FC7:FF7 FC16:FF16 FC11:FF11 FC28:FF28 FC26:FF26 EX7:FA7 EX16:FA16 EX11:FA11 FH28 FH30 FH7:FI7 FH16:FI16 FH11:FI11 FH26 FK26:FL26 FK28:FL28 FK30:FL30 FK16:FL16 FK7:FL7 FK11:FL11 FO16:FU16 FO7:FU7 FO30:FU30 FO26:FU26 FO28:FU28 FO11:FU11 FX11:GG11 FX16:GG16 FX7:GG7 FX30:GG30 FX26:GG26 FX28:GG28 GV30:HB30 GV28:HB28 GV26:HB26</xm:sqref>
        </x14:dataValidation>
        <x14:dataValidation type="list" allowBlank="1" showInputMessage="1" showErrorMessage="1">
          <x14:formula1>
            <xm:f>'S:\IT Policy Administration\House Oversight\[Excel SAW Input Deliverables Charities  Raffles SAW''s Hours.xlsx]Drop Down Menus'!#REF!</xm:f>
          </x14:formula1>
          <xm:sqref>D11:I11 D28:I28 D7:I7 D30:I30 D26:I26 D16:I16 K11:AU11 K28:AU28 K7:AU7 K30:AU30 K26:AU26 K16:AU16 AX7 AX11 CF30 CF26 CF28 CK16:CP16 CK26:CP26 CK30:CP30 CK7:CP7 CK28:CP28 CK11:CP11 CT28 CT26 CT30 DC11 DC7 DC16 DC28 DC26 DC30 DL30 DL26 DL28 DL7 DL11 DP16 DP11 DP7 DP28 DP26 DP30 DR30 DR26 DR28 DR16 DR7 DR11 DT16 DT11 DT7 DT28 DT26 DT30 DV30:DW30 DV26:DW26 DV28:DW28 DV7:DW7 DV11:DW11 DV16:DW16 ET30 ET11 ET7 ET16 ET26 ET28 EW28 EW26 EW30 FH28 FH26 FH16 FH7 FH11 FH30 FM11 FM28 FM7 FM30 FM26 FM16</xm:sqref>
        </x14:dataValidation>
        <x14:dataValidation type="list" allowBlank="1" showInputMessage="1" showErrorMessage="1">
          <x14:formula1>
            <xm:f>'C:\Users\mweaver\AppData\Local\Microsoft\Windows\INetCache\Content.Outlook\HVYHVZ8S\[Excel SAW Input Redevelopment Commissions.xlsx]Drop Down Menus'!#REF!</xm:f>
          </x14:formula1>
          <xm:sqref>D16:I16 D7:I7 D26:I26 D30:I30 D28:I28 D11:I11 K16:Z16 K7:Z7 K26:Z26 K30:Z30 K28:Z28 K11:Z11 AB11:AM11 AB16:AM16 AB7:AM7 AB26:AM26 AB30:AM30 AB28:AM28 AT11:AU11 AT16:AU16 AT7:AU7 AT26:AU26 AT30:AU30 AT28:AU28 BI16:BM16 BI11:BM11 BI28:BM28 BI30:BM30 BI26:BM26 BI7:BM7 BO16:BX16 BO7:BX7 BO26:BX26 BO30:BX30 BO28:BX28 BO11:BX11 CG16:CH16 CG11:CJ11 CG28:CJ28 CG30:CJ30 CG26:CJ26 CG7:CJ7 CJ16 CQ16:CR16 CQ11:CR11 CQ28:CR28 CQ30:CR30 CQ26:CR26 CQ7:CR7 DC11 DC16 DC7 DC28 DC26 DC30 DL30 DL26 DL28 DL7 DL11 DP16 DP11 DP7 DP28 DP26 DP30 DR30 DR26 DR28 DR7 DR16 DR11 DT16 DT11 DT7 DT28 DT26 DT30 DV30:DW30 DV26:DW26 DV28:DW28 DV7:DW7 DV11:DW11 DV16:DW16 ET11 ET16 ET7 ET28 ET26 ET30 EW30 EW26 EW28 FH30 FH26 FH28 FH7 FH16 FH11 FV7 FV26 FV30 FV28 FV11 FV16</xm:sqref>
        </x14:dataValidation>
        <x14:dataValidation type="list" allowBlank="1" showInputMessage="1" showErrorMessage="1">
          <x14:formula1>
            <xm:f>'S:\IT Policy Administration\House Oversight\[SoS - PER - Excel Template SAW Edits FOIA Only SAW''s time.xlsx]Drop Down Menus'!#REF!</xm:f>
          </x14:formula1>
          <xm:sqref>D16:I16 K16:Z16 AB16:AM16 AT16:AU16 BI16:BM16 BO16:BX16 BZ16 CG16:CH16 CJ16 CQ16:CS16 DC16 DP16 DR16 DT16 DV16:DW16 EP16 ET16 FH16 FV16 HC16</xm:sqref>
        </x14:dataValidation>
        <x14:dataValidation type="list" allowBlank="1" showInputMessage="1" showErrorMessage="1">
          <x14:formula1>
            <xm:f>'S:\IT Policy Administration\House Oversight\[SoS - PER - Escheatment.xlsx]Drop Down Menus'!#REF!</xm:f>
          </x14:formula1>
          <xm:sqref>D16:I16 D28:I28 D26:I26 D7:I7 D30:I30 D11:I11 K16:Z16 K28:Z28 K26:Z26 K7:Z7 K30:Z30 K11:Z11 AB11:AM11 AB16:AM16 AB28:AM28 AB26:AM26 AB7:AM7 AB30:AM30 AT11:AU11 AT16:AU16 AT28:AU28 AT26:AU26 AT7:AU7 AT30:AU30 BI16:BM16 BI11:BM11 BI30:BM30 BI7:BM7 BI26:BM26 BI28:BM28 BO16:BZ16 BO28:BZ28 BO26:BZ26 BO7:BZ7 BO30:BZ30 BO11:BZ11 CG11:CJ11 CG30:CJ30 CG26:CJ26 CG28:CJ28 CG7:CJ7 CG16:CH16 CJ16 CQ16:CS16 CQ7:CS7 CQ28:CS28 CQ26:CS26 CQ30:CS30 CQ11:CS11 DC30 DC11 DC16 DC7 DC26 DC28 DL28 DL26 DL7 DL11 DL30 DP16 DP30 DP11 DP7 DP26 DP28 DR28 DR26 DR7 DR16 DR11 DR30 DT16 DT30 DT11 DT7 DT26 DT28 DV28:DW28 DV26:DW26 DV7:DW7 DV11:DW11 DV30:DW30 DV16:DW16 EP28 EP26 EP7 EP30 EP11 EP16 ET30 ET11 ET16 ET7 ET26 ET28 EW28 EW26 EW30 FH28 FH26 FH7 FH16 FH11 FH30 FV16 FV11 FV30 FV7 FV26 FV28 GV16:HC16 GV7:HC7 HC11 HC30 HC26 HC28</xm:sqref>
        </x14:dataValidation>
        <x14:dataValidation type="list" allowBlank="1" showInputMessage="1" showErrorMessage="1">
          <x14:formula1>
            <xm:f>'S:\IT Policy Administration\House Oversight\[SoS - PER - Excel Template Employment Agencies.xlsx]Drop Down Menus'!#REF!</xm:f>
          </x14:formula1>
          <xm:sqref>DQ26 DQ30 DQ28 GS16 GS26 GS11 GS28 GS30</xm:sqref>
        </x14:dataValidation>
        <x14:dataValidation type="list" allowBlank="1" showInputMessage="1" showErrorMessage="1">
          <x14:formula1>
            <xm:f>'C:\Users\allison.dempsey\AppData\Local\Microsoft\Windows\INetCache\Content.Outlook\ZHEIJRL2\[Copy of SoS - PER - Excel Template-Allison Working Copy SAW Edits Administrative Deliverables.xlsx]Drop Down Menus'!#REF!</xm:f>
          </x14:formula1>
          <xm:sqref>DL7 DP7</xm:sqref>
        </x14:dataValidation>
        <x14:dataValidation type="list" allowBlank="1" showInputMessage="1" showErrorMessage="1">
          <x14:formula1>
            <xm:f>'\\ARCHIVE\Users\allison.dempsey\Desktop\House Oversight\[SoS - PER - High Growth Small Business Job Creation Act.xlsx]Drop Down Menus'!#REF!</xm:f>
          </x14:formula1>
          <xm:sqref>CX16 CX7 CX11</xm:sqref>
        </x14:dataValidation>
        <x14:dataValidation type="list" allowBlank="1" showInputMessage="1" showErrorMessage="1">
          <x14:formula1>
            <xm:f>'C:\Users\allison.dempsey\AppData\Local\Microsoft\Windows\INetCache\Content.Outlook\ZHEIJRL2\[Administration-Add.xlsx]Drop Down Menus'!#REF!</xm:f>
          </x14:formula1>
          <xm:sqref>CX26:DA26 CX30:DA30 CX28:DA28 DF7 DF16 DF28 DF30 DF26 DK26 DK30 DK28 DM28:DO28 DM30:DO30 DM26:DO26 DL16 DS28 DS30 DS26 EQ28 EQ30 EQ26 FI26 FI30 FI28</xm:sqref>
        </x14:dataValidation>
        <x14:dataValidation type="list" allowBlank="1" showInputMessage="1" showErrorMessage="1">
          <x14:formula1>
            <xm:f>'[OVERSIGHT COMMITTE SPREADSHEET.xlsx]Drop Down Menus'!#REF!</xm:f>
          </x14:formula1>
          <xm:sqref>CR7 CU7:CW7 CV16:CW16 CW28 CW26 CW30 FJ7</xm:sqref>
        </x14:dataValidation>
        <x14:dataValidation type="list" allowBlank="1" showInputMessage="1" showErrorMessage="1">
          <x14:formula1>
            <xm:f>'S:\IT Policy Administration\House Oversight\[Excel SAW Input Deliverables UCC.xlsx]Drop Down Menus'!#REF!</xm:f>
          </x14:formula1>
          <xm:sqref>CK16:CP16 CK7:CP7 CK28:CP28 CK30:CP30 CK26:CP26 CK11:CP11 FM16 FM11 FM26 FM30 FM28 FM7</xm:sqref>
        </x14:dataValidation>
        <x14:dataValidation type="list" allowBlank="1" showInputMessage="1" showErrorMessage="1">
          <x14:formula1>
            <xm:f>'S:\IT Policy Administration\House Oversight\[SoS - PER - Railroads.xlsx]Drop Down Menus'!#REF!</xm:f>
          </x14:formula1>
          <xm:sqref>BZ11:CF11 BZ7:CF7 BZ16:CF16 CS16:CT16 CS7:CT7 CS11:CT11 EP16 EP7 EP11</xm:sqref>
        </x14:dataValidation>
        <x14:dataValidation type="list" allowBlank="1" showInputMessage="1" showErrorMessage="1">
          <x14:formula1>
            <xm:f>'C:\Users\allison.dempsey\AppData\Local\Microsoft\Windows\INetCache\Content.Outlook\ZHEIJRL2\[Copy of SoS - PER - Excel Template-Allison Working Copy SAW EDITS 040519 PM.xlsx]Drop Down Menus'!#REF!</xm:f>
          </x14:formula1>
          <xm:sqref>BZ9:CF9 CS9:CT9 CV11:CW11 CV28:CW28 CV26:CW26 CV30:CW30 CX9:DA9 DC7 DC11 DE7 DE58 DE55 DE16 DE30 DE26 DE28 DE11 EK30:EL30 EK26:EL26 EK28:EL28 ER28 ER26 ER30 ES9 EX9:FA9 EX7:FA7 FC9:FD9 FC7 FG30 FG26 FG28 FJ30 FJ26 FJ28 FK7:FL7 FO9:FS9 FV9 GP7:GS7 HB7 GV9:HC9</xm:sqref>
        </x14:dataValidation>
        <x14:dataValidation type="list" allowBlank="1" showInputMessage="1" showErrorMessage="1">
          <x14:formula1>
            <xm:f>'C:\Users\allison.dempsey\AppData\Local\Microsoft\Windows\INetCache\Content.Outlook\ZHEIJRL2\[KW with Time Input Deliverables SPDs.xlsx]Drop Down Menus'!#REF!</xm:f>
          </x14:formula1>
          <xm:sqref>FW7 FW16 FW11 FW28 FW30 FW26</xm:sqref>
        </x14:dataValidation>
        <x14:dataValidation type="list" allowBlank="1" showInputMessage="1" showErrorMessage="1">
          <x14:formula1>
            <xm:f>'C:\Users\allison.dempsey\AppData\Local\Microsoft\Windows\INetCache\Content.Outlook\ZHEIJRL2\[Copy of SoS - PER - Excel Template Electoral College Meeting.xlsx]Drop Down Menus'!#REF!</xm:f>
          </x14:formula1>
          <xm:sqref>FB7 FB16 FB11 FB28 FB30 FB26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E59"/>
  <sheetViews>
    <sheetView workbookViewId="0">
      <selection activeCell="A2" sqref="A2"/>
    </sheetView>
  </sheetViews>
  <sheetFormatPr defaultColWidth="9.140625" defaultRowHeight="12" x14ac:dyDescent="0.2"/>
  <cols>
    <col min="1" max="1" width="32.5703125" style="71" customWidth="1"/>
    <col min="2" max="2" width="6.7109375" style="42" bestFit="1" customWidth="1"/>
    <col min="3" max="3" width="0.85546875" style="46" customWidth="1"/>
    <col min="4" max="4" width="117.7109375" style="44" customWidth="1"/>
    <col min="5" max="5" width="118.5703125" style="44" customWidth="1"/>
    <col min="6" max="16384" width="9.140625" style="40"/>
  </cols>
  <sheetData>
    <row r="1" spans="1:5" x14ac:dyDescent="0.2">
      <c r="A1" s="41" t="s">
        <v>1109</v>
      </c>
      <c r="C1" s="43"/>
    </row>
    <row r="2" spans="1:5" s="46" customFormat="1" x14ac:dyDescent="0.2">
      <c r="A2" s="41" t="s">
        <v>1110</v>
      </c>
      <c r="B2" s="48"/>
      <c r="C2" s="47"/>
      <c r="D2" s="45"/>
      <c r="E2" s="45"/>
    </row>
    <row r="3" spans="1:5" s="46" customFormat="1" x14ac:dyDescent="0.2">
      <c r="A3" s="49"/>
      <c r="B3" s="51"/>
      <c r="C3" s="52"/>
      <c r="D3" s="50"/>
      <c r="E3" s="50"/>
    </row>
    <row r="4" spans="1:5" x14ac:dyDescent="0.2">
      <c r="A4" s="53" t="s">
        <v>45</v>
      </c>
      <c r="B4" s="143"/>
      <c r="C4" s="52"/>
    </row>
    <row r="5" spans="1:5" s="72" customFormat="1" ht="12.75" x14ac:dyDescent="0.2">
      <c r="A5" s="106" t="s">
        <v>61</v>
      </c>
      <c r="B5" s="108"/>
      <c r="C5" s="106"/>
      <c r="D5" s="109">
        <v>103</v>
      </c>
      <c r="E5" s="109">
        <v>105</v>
      </c>
    </row>
    <row r="6" spans="1:5" ht="228" x14ac:dyDescent="0.2">
      <c r="A6" s="107" t="s">
        <v>16</v>
      </c>
      <c r="B6" s="55"/>
      <c r="C6" s="108"/>
      <c r="D6" s="113" t="s">
        <v>775</v>
      </c>
      <c r="E6" s="113" t="s">
        <v>1124</v>
      </c>
    </row>
    <row r="7" spans="1:5" ht="24" x14ac:dyDescent="0.2">
      <c r="A7" s="106" t="s">
        <v>82</v>
      </c>
      <c r="B7" s="54"/>
      <c r="C7" s="106"/>
      <c r="D7" s="56" t="s">
        <v>1</v>
      </c>
      <c r="E7" s="56" t="s">
        <v>2</v>
      </c>
    </row>
    <row r="8" spans="1:5" ht="72" x14ac:dyDescent="0.2">
      <c r="A8" s="107" t="s">
        <v>15</v>
      </c>
      <c r="B8" s="55"/>
      <c r="C8" s="50"/>
      <c r="D8" s="113" t="s">
        <v>539</v>
      </c>
      <c r="E8" s="113" t="s">
        <v>777</v>
      </c>
    </row>
    <row r="9" spans="1:5" x14ac:dyDescent="0.2">
      <c r="A9" s="106" t="s">
        <v>14</v>
      </c>
      <c r="B9" s="54"/>
      <c r="C9" s="52"/>
      <c r="D9" s="56" t="s">
        <v>520</v>
      </c>
      <c r="E9" s="56" t="s">
        <v>862</v>
      </c>
    </row>
    <row r="10" spans="1:5" x14ac:dyDescent="0.2">
      <c r="A10" s="53" t="s">
        <v>30</v>
      </c>
      <c r="B10" s="144"/>
      <c r="C10" s="106"/>
      <c r="D10" s="56"/>
      <c r="E10" s="56"/>
    </row>
    <row r="11" spans="1:5" s="46" customFormat="1" ht="24" x14ac:dyDescent="0.2">
      <c r="A11" s="107" t="s">
        <v>83</v>
      </c>
      <c r="B11" s="58"/>
      <c r="C11" s="106"/>
      <c r="D11" s="113" t="s">
        <v>2</v>
      </c>
      <c r="E11" s="113" t="s">
        <v>2</v>
      </c>
    </row>
    <row r="12" spans="1:5" s="57" customFormat="1" ht="36" x14ac:dyDescent="0.2">
      <c r="A12" s="108" t="s">
        <v>9</v>
      </c>
      <c r="B12" s="54"/>
      <c r="C12" s="127"/>
      <c r="D12" s="56" t="s">
        <v>521</v>
      </c>
      <c r="E12" s="56" t="s">
        <v>772</v>
      </c>
    </row>
    <row r="13" spans="1:5" ht="36" x14ac:dyDescent="0.2">
      <c r="A13" s="105" t="s">
        <v>60</v>
      </c>
      <c r="B13" s="55"/>
      <c r="C13" s="108"/>
      <c r="D13" s="113" t="s">
        <v>603</v>
      </c>
      <c r="E13" s="113" t="s">
        <v>778</v>
      </c>
    </row>
    <row r="14" spans="1:5" x14ac:dyDescent="0.2">
      <c r="A14" s="53" t="s">
        <v>31</v>
      </c>
      <c r="B14" s="144"/>
      <c r="C14" s="106"/>
      <c r="D14" s="56"/>
      <c r="E14" s="56"/>
    </row>
    <row r="15" spans="1:5" x14ac:dyDescent="0.2">
      <c r="A15" s="107" t="s">
        <v>17</v>
      </c>
      <c r="B15" s="55"/>
      <c r="C15" s="106"/>
      <c r="D15" s="113" t="s">
        <v>1078</v>
      </c>
      <c r="E15" s="113" t="s">
        <v>774</v>
      </c>
    </row>
    <row r="16" spans="1:5" s="46" customFormat="1" ht="24" x14ac:dyDescent="0.2">
      <c r="A16" s="108" t="s">
        <v>23</v>
      </c>
      <c r="B16" s="48" t="s">
        <v>4</v>
      </c>
      <c r="C16" s="106"/>
      <c r="D16" s="56" t="s">
        <v>2</v>
      </c>
      <c r="E16" s="56" t="s">
        <v>2</v>
      </c>
    </row>
    <row r="17" spans="1:5" ht="24" x14ac:dyDescent="0.2">
      <c r="A17" s="105" t="s">
        <v>66</v>
      </c>
      <c r="B17" s="59" t="s">
        <v>4</v>
      </c>
      <c r="C17" s="52"/>
      <c r="D17" s="113" t="s">
        <v>111</v>
      </c>
      <c r="E17" s="113" t="s">
        <v>5</v>
      </c>
    </row>
    <row r="18" spans="1:5" ht="24" x14ac:dyDescent="0.2">
      <c r="A18" s="108" t="s">
        <v>56</v>
      </c>
      <c r="B18" s="48" t="s">
        <v>4</v>
      </c>
      <c r="C18" s="108"/>
      <c r="D18" s="60">
        <v>2350385</v>
      </c>
      <c r="E18" s="60">
        <v>1</v>
      </c>
    </row>
    <row r="19" spans="1:5" ht="24" x14ac:dyDescent="0.2">
      <c r="A19" s="105" t="s">
        <v>57</v>
      </c>
      <c r="B19" s="59" t="s">
        <v>29</v>
      </c>
      <c r="C19" s="106"/>
      <c r="D19" s="75" t="s">
        <v>76</v>
      </c>
      <c r="E19" s="75">
        <v>0</v>
      </c>
    </row>
    <row r="20" spans="1:5" ht="36" x14ac:dyDescent="0.2">
      <c r="A20" s="108" t="s">
        <v>34</v>
      </c>
      <c r="B20" s="54"/>
      <c r="C20" s="106"/>
      <c r="D20" s="60" t="s">
        <v>76</v>
      </c>
      <c r="E20" s="60" t="s">
        <v>76</v>
      </c>
    </row>
    <row r="21" spans="1:5" s="46" customFormat="1" ht="24" x14ac:dyDescent="0.2">
      <c r="A21" s="53" t="s">
        <v>46</v>
      </c>
      <c r="B21" s="144"/>
      <c r="C21" s="106"/>
      <c r="D21" s="60"/>
      <c r="E21" s="60"/>
    </row>
    <row r="22" spans="1:5" s="46" customFormat="1" x14ac:dyDescent="0.2">
      <c r="A22" s="105" t="s">
        <v>58</v>
      </c>
      <c r="B22" s="59"/>
      <c r="C22" s="52"/>
      <c r="D22" s="74" t="s">
        <v>522</v>
      </c>
      <c r="E22" s="74" t="s">
        <v>773</v>
      </c>
    </row>
    <row r="23" spans="1:5" s="46" customFormat="1" x14ac:dyDescent="0.2">
      <c r="A23" s="62" t="s">
        <v>25</v>
      </c>
      <c r="B23" s="63" t="s">
        <v>4</v>
      </c>
      <c r="C23" s="73"/>
      <c r="D23" s="77">
        <v>1</v>
      </c>
      <c r="E23" s="77">
        <v>1</v>
      </c>
    </row>
    <row r="24" spans="1:5" s="46" customFormat="1" x14ac:dyDescent="0.2">
      <c r="A24" s="64"/>
      <c r="B24" s="65" t="s">
        <v>3</v>
      </c>
      <c r="C24" s="108"/>
      <c r="D24" s="77">
        <v>1</v>
      </c>
      <c r="E24" s="77">
        <v>1</v>
      </c>
    </row>
    <row r="25" spans="1:5" x14ac:dyDescent="0.2">
      <c r="A25" s="64"/>
      <c r="B25" s="65" t="s">
        <v>8</v>
      </c>
      <c r="C25" s="106"/>
      <c r="D25" s="76">
        <v>1</v>
      </c>
      <c r="E25" s="76">
        <v>1</v>
      </c>
    </row>
    <row r="26" spans="1:5" s="61" customFormat="1" ht="24" x14ac:dyDescent="0.2">
      <c r="A26" s="105" t="s">
        <v>33</v>
      </c>
      <c r="B26" s="59" t="s">
        <v>4</v>
      </c>
      <c r="C26" s="106"/>
      <c r="D26" s="74" t="s">
        <v>2</v>
      </c>
      <c r="E26" s="74" t="s">
        <v>2</v>
      </c>
    </row>
    <row r="27" spans="1:5" s="61" customFormat="1" ht="12.75" x14ac:dyDescent="0.2">
      <c r="A27" s="105" t="s">
        <v>22</v>
      </c>
      <c r="B27" s="142"/>
      <c r="C27" s="73"/>
      <c r="D27" s="74" t="s">
        <v>77</v>
      </c>
      <c r="E27" s="74" t="s">
        <v>77</v>
      </c>
    </row>
    <row r="28" spans="1:5" s="66" customFormat="1" x14ac:dyDescent="0.2">
      <c r="A28" s="107"/>
      <c r="B28" s="67" t="s">
        <v>3</v>
      </c>
      <c r="C28" s="108"/>
      <c r="D28" s="74" t="s">
        <v>2</v>
      </c>
      <c r="E28" s="74" t="s">
        <v>2</v>
      </c>
    </row>
    <row r="29" spans="1:5" ht="12.75" x14ac:dyDescent="0.2">
      <c r="A29" s="105" t="s">
        <v>22</v>
      </c>
      <c r="B29" s="142"/>
      <c r="C29" s="106"/>
      <c r="D29" s="74" t="s">
        <v>77</v>
      </c>
      <c r="E29" s="74" t="s">
        <v>77</v>
      </c>
    </row>
    <row r="30" spans="1:5" x14ac:dyDescent="0.2">
      <c r="A30" s="107"/>
      <c r="B30" s="67" t="s">
        <v>8</v>
      </c>
      <c r="C30" s="106"/>
      <c r="D30" s="74" t="s">
        <v>2</v>
      </c>
      <c r="E30" s="74" t="s">
        <v>2</v>
      </c>
    </row>
    <row r="31" spans="1:5" ht="12.75" x14ac:dyDescent="0.2">
      <c r="A31" s="105" t="s">
        <v>22</v>
      </c>
      <c r="B31" s="142"/>
      <c r="C31" s="73"/>
      <c r="D31" s="74" t="s">
        <v>77</v>
      </c>
      <c r="E31" s="74" t="s">
        <v>77</v>
      </c>
    </row>
    <row r="32" spans="1:5" x14ac:dyDescent="0.2">
      <c r="A32" s="185" t="s">
        <v>19</v>
      </c>
      <c r="B32" s="48" t="s">
        <v>4</v>
      </c>
      <c r="C32" s="108"/>
      <c r="D32" s="69">
        <v>0</v>
      </c>
      <c r="E32" s="69">
        <v>0</v>
      </c>
    </row>
    <row r="33" spans="1:5" x14ac:dyDescent="0.2">
      <c r="A33" s="188"/>
      <c r="B33" s="68" t="s">
        <v>3</v>
      </c>
      <c r="C33" s="106"/>
      <c r="D33" s="69">
        <v>0</v>
      </c>
      <c r="E33" s="69">
        <v>0</v>
      </c>
    </row>
    <row r="34" spans="1:5" x14ac:dyDescent="0.2">
      <c r="A34" s="188"/>
      <c r="B34" s="68" t="s">
        <v>8</v>
      </c>
      <c r="C34" s="106"/>
      <c r="D34" s="69">
        <v>0</v>
      </c>
      <c r="E34" s="69">
        <v>0</v>
      </c>
    </row>
    <row r="35" spans="1:5" s="46" customFormat="1" x14ac:dyDescent="0.2">
      <c r="A35" s="53" t="s">
        <v>32</v>
      </c>
      <c r="B35" s="144"/>
      <c r="C35" s="106"/>
      <c r="D35" s="69"/>
      <c r="E35" s="69"/>
    </row>
    <row r="36" spans="1:5" s="46" customFormat="1" x14ac:dyDescent="0.2">
      <c r="A36" s="187" t="s">
        <v>59</v>
      </c>
      <c r="B36" s="59" t="s">
        <v>4</v>
      </c>
      <c r="C36" s="108"/>
      <c r="D36" s="78">
        <v>7.0000000000000007E-2</v>
      </c>
      <c r="E36" s="78">
        <v>14.13</v>
      </c>
    </row>
    <row r="37" spans="1:5" s="46" customFormat="1" x14ac:dyDescent="0.2">
      <c r="A37" s="188"/>
      <c r="B37" s="59" t="s">
        <v>3</v>
      </c>
      <c r="C37" s="106"/>
      <c r="D37" s="78">
        <v>0.06</v>
      </c>
      <c r="E37" s="78">
        <v>13.92</v>
      </c>
    </row>
    <row r="38" spans="1:5" s="46" customFormat="1" x14ac:dyDescent="0.2">
      <c r="A38" s="188"/>
      <c r="B38" s="59" t="s">
        <v>8</v>
      </c>
      <c r="C38" s="106"/>
      <c r="D38" s="78">
        <v>0.06</v>
      </c>
      <c r="E38" s="78">
        <v>14.54</v>
      </c>
    </row>
    <row r="39" spans="1:5" s="46" customFormat="1" x14ac:dyDescent="0.2">
      <c r="A39" s="190" t="s">
        <v>540</v>
      </c>
      <c r="B39" s="48" t="s">
        <v>4</v>
      </c>
      <c r="C39" s="52"/>
      <c r="D39" s="69">
        <v>5903.5</v>
      </c>
      <c r="E39" s="69">
        <v>1780676.13</v>
      </c>
    </row>
    <row r="40" spans="1:5" s="46" customFormat="1" x14ac:dyDescent="0.2">
      <c r="A40" s="186"/>
      <c r="B40" s="68" t="s">
        <v>3</v>
      </c>
      <c r="C40" s="73"/>
      <c r="D40" s="69">
        <v>3862.11</v>
      </c>
      <c r="E40" s="69">
        <v>1536391.36</v>
      </c>
    </row>
    <row r="41" spans="1:5" s="46" customFormat="1" x14ac:dyDescent="0.2">
      <c r="A41" s="186"/>
      <c r="B41" s="68" t="s">
        <v>8</v>
      </c>
      <c r="C41" s="108"/>
      <c r="D41" s="69">
        <v>5985.69</v>
      </c>
      <c r="E41" s="69">
        <v>1367309.26</v>
      </c>
    </row>
    <row r="42" spans="1:5" s="46" customFormat="1" x14ac:dyDescent="0.2">
      <c r="A42" s="189" t="s">
        <v>64</v>
      </c>
      <c r="B42" s="59" t="s">
        <v>4</v>
      </c>
      <c r="C42" s="106"/>
      <c r="D42" s="79">
        <f>IFERROR(D39/'Finance Overview'!$B$6,"Agency does not track the total expense of providing the deliverable.")</f>
        <v>1.9210181217073259E-3</v>
      </c>
      <c r="E42" s="79">
        <f>IFERROR(E39/'Finance Overview'!$B$6,"Agency does not track the total expense of providing the deliverable.")</f>
        <v>0.57943781055673238</v>
      </c>
    </row>
    <row r="43" spans="1:5" s="46" customFormat="1" x14ac:dyDescent="0.2">
      <c r="A43" s="186"/>
      <c r="B43" s="67" t="s">
        <v>3</v>
      </c>
      <c r="C43" s="73"/>
      <c r="D43" s="79">
        <f>IFERROR(D40/'Finance Overview'!$C$6,"Agency does not track the total expense of providing the deliverable.")</f>
        <v>1.4078197750395779E-3</v>
      </c>
      <c r="E43" s="79">
        <f>IFERROR(E40/'Finance Overview'!$C$6,"Agency does not track the total expense of providing the deliverable.")</f>
        <v>0.56004674615895234</v>
      </c>
    </row>
    <row r="44" spans="1:5" s="46" customFormat="1" x14ac:dyDescent="0.2">
      <c r="A44" s="186"/>
      <c r="B44" s="67" t="s">
        <v>8</v>
      </c>
      <c r="C44" s="108"/>
      <c r="D44" s="79">
        <f>IFERROR(D41/'Finance Overview'!$D$6,"Agency does not track the total expense of providing the deliverable.")</f>
        <v>2.3368438559217813E-3</v>
      </c>
      <c r="E44" s="79">
        <f>IFERROR(E41/'Finance Overview'!$D$6,"Agency does not track the total expense of providing the deliverable.")</f>
        <v>0.53380449762282345</v>
      </c>
    </row>
    <row r="45" spans="1:5" s="46" customFormat="1" x14ac:dyDescent="0.2">
      <c r="A45" s="190" t="s">
        <v>78</v>
      </c>
      <c r="B45" s="48" t="s">
        <v>4</v>
      </c>
      <c r="C45" s="106"/>
      <c r="D45" s="69">
        <f t="shared" ref="D45:E47" si="0">IFERROR(D39/D23,"There were no units provided, no cost, or the agency does not track the number of units provided and/or total cost.")</f>
        <v>5903.5</v>
      </c>
      <c r="E45" s="69">
        <f t="shared" si="0"/>
        <v>1780676.13</v>
      </c>
    </row>
    <row r="46" spans="1:5" s="46" customFormat="1" x14ac:dyDescent="0.2">
      <c r="A46" s="188"/>
      <c r="B46" s="68" t="s">
        <v>3</v>
      </c>
      <c r="C46" s="73"/>
      <c r="D46" s="69">
        <f t="shared" si="0"/>
        <v>3862.11</v>
      </c>
      <c r="E46" s="69">
        <f t="shared" si="0"/>
        <v>1536391.36</v>
      </c>
    </row>
    <row r="47" spans="1:5" s="46" customFormat="1" x14ac:dyDescent="0.2">
      <c r="A47" s="188"/>
      <c r="B47" s="68" t="s">
        <v>8</v>
      </c>
      <c r="C47" s="108"/>
      <c r="D47" s="69">
        <f t="shared" si="0"/>
        <v>5985.69</v>
      </c>
      <c r="E47" s="69">
        <f t="shared" si="0"/>
        <v>1367309.26</v>
      </c>
    </row>
    <row r="48" spans="1:5" s="46" customFormat="1" ht="24" x14ac:dyDescent="0.2">
      <c r="A48" s="53" t="s">
        <v>10</v>
      </c>
      <c r="B48" s="144"/>
      <c r="C48" s="106"/>
      <c r="D48" s="56"/>
      <c r="E48" s="56"/>
    </row>
    <row r="49" spans="1:5" s="46" customFormat="1" x14ac:dyDescent="0.2">
      <c r="A49" s="105" t="s">
        <v>80</v>
      </c>
      <c r="B49" s="59" t="s">
        <v>4</v>
      </c>
      <c r="C49" s="106"/>
      <c r="D49" s="80">
        <v>0</v>
      </c>
      <c r="E49" s="80">
        <v>0</v>
      </c>
    </row>
    <row r="50" spans="1:5" s="46" customFormat="1" x14ac:dyDescent="0.2">
      <c r="A50" s="107"/>
      <c r="B50" s="67" t="s">
        <v>3</v>
      </c>
      <c r="C50" s="52"/>
      <c r="D50" s="80">
        <v>0</v>
      </c>
      <c r="E50" s="80">
        <v>0</v>
      </c>
    </row>
    <row r="51" spans="1:5" s="46" customFormat="1" x14ac:dyDescent="0.2">
      <c r="A51" s="107"/>
      <c r="B51" s="67" t="s">
        <v>8</v>
      </c>
      <c r="C51" s="108"/>
      <c r="D51" s="80">
        <v>0</v>
      </c>
      <c r="E51" s="80">
        <v>0</v>
      </c>
    </row>
    <row r="52" spans="1:5" s="46" customFormat="1" x14ac:dyDescent="0.2">
      <c r="A52" s="185" t="s">
        <v>79</v>
      </c>
      <c r="B52" s="48" t="s">
        <v>4</v>
      </c>
      <c r="C52" s="106"/>
      <c r="D52" s="69">
        <v>0</v>
      </c>
      <c r="E52" s="69">
        <v>0</v>
      </c>
    </row>
    <row r="53" spans="1:5" s="46" customFormat="1" x14ac:dyDescent="0.2">
      <c r="A53" s="186"/>
      <c r="B53" s="68" t="s">
        <v>3</v>
      </c>
      <c r="C53" s="106"/>
      <c r="D53" s="69">
        <v>0</v>
      </c>
      <c r="E53" s="69">
        <v>0</v>
      </c>
    </row>
    <row r="54" spans="1:5" s="46" customFormat="1" x14ac:dyDescent="0.2">
      <c r="A54" s="186"/>
      <c r="B54" s="68" t="s">
        <v>8</v>
      </c>
      <c r="C54" s="108"/>
      <c r="D54" s="69">
        <v>0</v>
      </c>
      <c r="E54" s="69">
        <v>0</v>
      </c>
    </row>
    <row r="55" spans="1:5" s="46" customFormat="1" x14ac:dyDescent="0.2">
      <c r="A55" s="187" t="s">
        <v>81</v>
      </c>
      <c r="B55" s="59" t="s">
        <v>4</v>
      </c>
      <c r="C55" s="52"/>
      <c r="D55" s="80">
        <f t="shared" ref="D55:E57" si="1">SUM(D49,D52)</f>
        <v>0</v>
      </c>
      <c r="E55" s="80">
        <f t="shared" si="1"/>
        <v>0</v>
      </c>
    </row>
    <row r="56" spans="1:5" s="46" customFormat="1" x14ac:dyDescent="0.2">
      <c r="A56" s="186"/>
      <c r="B56" s="67" t="s">
        <v>3</v>
      </c>
      <c r="C56" s="47"/>
      <c r="D56" s="80">
        <f t="shared" si="1"/>
        <v>0</v>
      </c>
      <c r="E56" s="80">
        <f t="shared" si="1"/>
        <v>0</v>
      </c>
    </row>
    <row r="57" spans="1:5" s="46" customFormat="1" x14ac:dyDescent="0.2">
      <c r="A57" s="186"/>
      <c r="B57" s="67" t="s">
        <v>8</v>
      </c>
      <c r="C57" s="43"/>
      <c r="D57" s="80">
        <f t="shared" si="1"/>
        <v>0</v>
      </c>
      <c r="E57" s="80">
        <f t="shared" si="1"/>
        <v>0</v>
      </c>
    </row>
    <row r="58" spans="1:5" s="46" customFormat="1" x14ac:dyDescent="0.2">
      <c r="A58" s="53" t="s">
        <v>48</v>
      </c>
      <c r="B58" s="144"/>
      <c r="C58" s="47"/>
      <c r="D58" s="56"/>
      <c r="E58" s="56"/>
    </row>
    <row r="59" spans="1:5" ht="24" x14ac:dyDescent="0.2">
      <c r="A59" s="105" t="s">
        <v>63</v>
      </c>
      <c r="B59" s="55"/>
      <c r="C59" s="70"/>
      <c r="D59" s="113" t="s">
        <v>917</v>
      </c>
      <c r="E59" s="113"/>
    </row>
  </sheetData>
  <customSheetViews>
    <customSheetView guid="{F28850A4-D1A3-4F9D-B2B1-BB98D98C0901}">
      <selection activeCell="E7" sqref="E7"/>
      <pageMargins left="0.7" right="0.7" top="0.75" bottom="0.75" header="0.3" footer="0.3"/>
    </customSheetView>
  </customSheetViews>
  <mergeCells count="7">
    <mergeCell ref="A52:A54"/>
    <mergeCell ref="A55:A57"/>
    <mergeCell ref="A32:A34"/>
    <mergeCell ref="A42:A44"/>
    <mergeCell ref="A39:A41"/>
    <mergeCell ref="A36:A38"/>
    <mergeCell ref="A45:A47"/>
  </mergeCells>
  <pageMargins left="0.7" right="0.7" top="0.75" bottom="0.75" header="0.3" footer="0.3"/>
  <pageSetup scale="58" fitToWidth="0" orientation="portrait" r:id="rId1"/>
  <headerFooter>
    <oddHeader>&amp;C&amp;"Arial,Bold"&amp;14&amp;UDeliverables</oddHeader>
    <oddFooter>&amp;RThe contents of this chart are considered sworn testimony from the agency director.</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86"/>
  <sheetViews>
    <sheetView workbookViewId="0">
      <selection activeCell="E3" sqref="E3"/>
    </sheetView>
  </sheetViews>
  <sheetFormatPr defaultColWidth="9.140625" defaultRowHeight="12.75" x14ac:dyDescent="0.2"/>
  <cols>
    <col min="1" max="1" width="15.5703125" style="197" customWidth="1"/>
    <col min="2" max="2" width="31.28515625" style="197" customWidth="1"/>
    <col min="3" max="3" width="14.7109375" style="197" customWidth="1"/>
    <col min="4" max="4" width="14.28515625" style="197" customWidth="1"/>
    <col min="5" max="5" width="79.85546875" style="195" customWidth="1"/>
    <col min="6" max="6" width="16.7109375" style="248" customWidth="1"/>
    <col min="7" max="7" width="24.7109375" style="195" customWidth="1"/>
    <col min="8" max="8" width="36" style="195" bestFit="1" customWidth="1"/>
    <col min="9" max="9" width="34.140625" style="195" customWidth="1"/>
    <col min="10" max="16384" width="9.140625" style="197"/>
  </cols>
  <sheetData>
    <row r="1" spans="1:9" ht="15" x14ac:dyDescent="0.2">
      <c r="A1" s="191" t="s">
        <v>1140</v>
      </c>
      <c r="B1" s="192" t="str">
        <f>'[34]Strategic_Planning_FY2017-18'!B1:G1</f>
        <v>SECRETARY OF STATE'S OFFICE</v>
      </c>
      <c r="C1" s="193"/>
      <c r="D1" s="194"/>
      <c r="F1" s="196"/>
      <c r="G1" s="196"/>
      <c r="H1" s="196"/>
      <c r="I1" s="196" t="s">
        <v>1141</v>
      </c>
    </row>
    <row r="2" spans="1:9" ht="15" x14ac:dyDescent="0.2">
      <c r="A2" s="198"/>
      <c r="B2" s="198"/>
      <c r="C2" s="198"/>
      <c r="D2" s="198"/>
      <c r="F2" s="196"/>
      <c r="G2" s="196"/>
      <c r="H2" s="196"/>
      <c r="I2" s="196" t="s">
        <v>493</v>
      </c>
    </row>
    <row r="3" spans="1:9" ht="15" x14ac:dyDescent="0.2">
      <c r="A3" s="191" t="s">
        <v>1142</v>
      </c>
      <c r="B3" s="199" t="str">
        <f>'[34]Strategic_Planning_FY2017-18'!B7:C7</f>
        <v>E080</v>
      </c>
      <c r="C3" s="200" t="s">
        <v>1143</v>
      </c>
      <c r="D3" s="201">
        <f>'[34]Strategic_Planning_FY2017-18'!G7</f>
        <v>96</v>
      </c>
      <c r="F3" s="202"/>
      <c r="G3" s="202"/>
      <c r="I3" s="202"/>
    </row>
    <row r="4" spans="1:9" ht="15" x14ac:dyDescent="0.2">
      <c r="A4" s="198"/>
      <c r="B4" s="198"/>
      <c r="C4" s="198"/>
      <c r="D4" s="198"/>
      <c r="F4" s="203"/>
      <c r="G4" s="203"/>
      <c r="H4" s="203"/>
      <c r="I4" s="203" t="s">
        <v>1144</v>
      </c>
    </row>
    <row r="5" spans="1:9" ht="75" x14ac:dyDescent="0.2">
      <c r="A5" s="204" t="s">
        <v>0</v>
      </c>
      <c r="B5" s="205" t="s">
        <v>1145</v>
      </c>
      <c r="C5" s="206" t="s">
        <v>1146</v>
      </c>
      <c r="D5" s="207" t="s">
        <v>1147</v>
      </c>
      <c r="E5" s="204" t="s">
        <v>1148</v>
      </c>
      <c r="F5" s="207" t="s">
        <v>1149</v>
      </c>
      <c r="G5" s="208" t="s">
        <v>1150</v>
      </c>
      <c r="H5" s="209" t="s">
        <v>1151</v>
      </c>
      <c r="I5" s="209" t="s">
        <v>1152</v>
      </c>
    </row>
    <row r="6" spans="1:9" ht="25.5" x14ac:dyDescent="0.2">
      <c r="A6" s="210">
        <v>1</v>
      </c>
      <c r="B6" s="211" t="s">
        <v>1153</v>
      </c>
      <c r="C6" s="212" t="s">
        <v>1154</v>
      </c>
      <c r="D6" s="212" t="s">
        <v>1155</v>
      </c>
      <c r="E6" s="212" t="s">
        <v>1156</v>
      </c>
      <c r="F6" s="212" t="s">
        <v>1</v>
      </c>
      <c r="G6" s="212" t="s">
        <v>1</v>
      </c>
      <c r="H6" s="212" t="s">
        <v>1157</v>
      </c>
      <c r="I6" s="212" t="s">
        <v>94</v>
      </c>
    </row>
    <row r="7" spans="1:9" ht="38.25" x14ac:dyDescent="0.2">
      <c r="A7" s="210">
        <v>2</v>
      </c>
      <c r="B7" s="211" t="s">
        <v>1158</v>
      </c>
      <c r="C7" s="213" t="s">
        <v>1154</v>
      </c>
      <c r="D7" s="213" t="s">
        <v>1155</v>
      </c>
      <c r="E7" s="213" t="s">
        <v>1159</v>
      </c>
      <c r="F7" s="213" t="s">
        <v>1</v>
      </c>
      <c r="G7" s="213" t="s">
        <v>1</v>
      </c>
      <c r="H7" s="213" t="s">
        <v>1157</v>
      </c>
      <c r="I7" s="213" t="s">
        <v>94</v>
      </c>
    </row>
    <row r="8" spans="1:9" ht="34.9" customHeight="1" x14ac:dyDescent="0.2">
      <c r="A8" s="210">
        <v>3</v>
      </c>
      <c r="B8" s="214" t="s">
        <v>1160</v>
      </c>
      <c r="C8" s="210" t="s">
        <v>1154</v>
      </c>
      <c r="D8" s="215" t="s">
        <v>1155</v>
      </c>
      <c r="E8" s="216" t="s">
        <v>1161</v>
      </c>
      <c r="F8" s="217" t="s">
        <v>1</v>
      </c>
      <c r="G8" s="217" t="s">
        <v>1</v>
      </c>
      <c r="H8" s="216" t="s">
        <v>1162</v>
      </c>
      <c r="I8" s="218" t="s">
        <v>1163</v>
      </c>
    </row>
    <row r="9" spans="1:9" ht="25.5" x14ac:dyDescent="0.2">
      <c r="A9" s="210">
        <v>4</v>
      </c>
      <c r="B9" s="211" t="s">
        <v>1164</v>
      </c>
      <c r="C9" s="213" t="s">
        <v>1154</v>
      </c>
      <c r="D9" s="213" t="s">
        <v>1155</v>
      </c>
      <c r="E9" s="213" t="s">
        <v>1165</v>
      </c>
      <c r="F9" s="213" t="s">
        <v>1</v>
      </c>
      <c r="G9" s="213" t="s">
        <v>1</v>
      </c>
      <c r="H9" s="213" t="s">
        <v>1162</v>
      </c>
      <c r="I9" s="213" t="s">
        <v>1166</v>
      </c>
    </row>
    <row r="10" spans="1:9" ht="61.9" customHeight="1" x14ac:dyDescent="0.2">
      <c r="A10" s="210">
        <v>5</v>
      </c>
      <c r="B10" s="211" t="s">
        <v>1167</v>
      </c>
      <c r="C10" s="219" t="s">
        <v>1154</v>
      </c>
      <c r="D10" s="215" t="s">
        <v>1155</v>
      </c>
      <c r="E10" s="220" t="s">
        <v>1168</v>
      </c>
      <c r="F10" s="217" t="s">
        <v>1</v>
      </c>
      <c r="G10" s="217" t="s">
        <v>1</v>
      </c>
      <c r="H10" s="217" t="s">
        <v>1162</v>
      </c>
      <c r="I10" s="217" t="s">
        <v>1163</v>
      </c>
    </row>
    <row r="11" spans="1:9" ht="38.25" x14ac:dyDescent="0.2">
      <c r="A11" s="210">
        <v>6</v>
      </c>
      <c r="B11" s="211" t="s">
        <v>1169</v>
      </c>
      <c r="C11" s="213" t="s">
        <v>1154</v>
      </c>
      <c r="D11" s="213" t="s">
        <v>1155</v>
      </c>
      <c r="E11" s="213" t="s">
        <v>1170</v>
      </c>
      <c r="F11" s="213" t="s">
        <v>1</v>
      </c>
      <c r="G11" s="213" t="s">
        <v>1</v>
      </c>
      <c r="H11" s="213" t="s">
        <v>1162</v>
      </c>
      <c r="I11" s="213" t="s">
        <v>1171</v>
      </c>
    </row>
    <row r="12" spans="1:9" ht="25.5" x14ac:dyDescent="0.2">
      <c r="A12" s="210">
        <v>7</v>
      </c>
      <c r="B12" s="211" t="s">
        <v>1172</v>
      </c>
      <c r="C12" s="213" t="s">
        <v>1154</v>
      </c>
      <c r="D12" s="213" t="s">
        <v>1155</v>
      </c>
      <c r="E12" s="213" t="s">
        <v>1173</v>
      </c>
      <c r="F12" s="213" t="s">
        <v>1</v>
      </c>
      <c r="G12" s="213" t="s">
        <v>1</v>
      </c>
      <c r="H12" s="213" t="s">
        <v>1162</v>
      </c>
      <c r="I12" s="213" t="s">
        <v>1174</v>
      </c>
    </row>
    <row r="13" spans="1:9" ht="51" x14ac:dyDescent="0.2">
      <c r="A13" s="210">
        <v>8</v>
      </c>
      <c r="B13" s="211" t="s">
        <v>1175</v>
      </c>
      <c r="C13" s="213" t="s">
        <v>1154</v>
      </c>
      <c r="D13" s="213" t="s">
        <v>1155</v>
      </c>
      <c r="E13" s="213" t="s">
        <v>1176</v>
      </c>
      <c r="F13" s="213" t="s">
        <v>1</v>
      </c>
      <c r="G13" s="213" t="s">
        <v>1</v>
      </c>
      <c r="H13" s="213" t="s">
        <v>1157</v>
      </c>
      <c r="I13" s="213" t="s">
        <v>94</v>
      </c>
    </row>
    <row r="14" spans="1:9" ht="25.5" x14ac:dyDescent="0.2">
      <c r="A14" s="210">
        <v>9</v>
      </c>
      <c r="B14" s="211" t="s">
        <v>1177</v>
      </c>
      <c r="C14" s="213" t="s">
        <v>1154</v>
      </c>
      <c r="D14" s="213" t="s">
        <v>1155</v>
      </c>
      <c r="E14" s="213" t="s">
        <v>1178</v>
      </c>
      <c r="F14" s="213" t="s">
        <v>1</v>
      </c>
      <c r="G14" s="213" t="s">
        <v>1</v>
      </c>
      <c r="H14" s="213" t="s">
        <v>1157</v>
      </c>
      <c r="I14" s="213" t="s">
        <v>94</v>
      </c>
    </row>
    <row r="15" spans="1:9" ht="76.5" x14ac:dyDescent="0.2">
      <c r="A15" s="210">
        <v>10</v>
      </c>
      <c r="B15" s="211" t="s">
        <v>1179</v>
      </c>
      <c r="C15" s="213" t="s">
        <v>1154</v>
      </c>
      <c r="D15" s="213" t="s">
        <v>1155</v>
      </c>
      <c r="E15" s="213" t="s">
        <v>1180</v>
      </c>
      <c r="F15" s="213" t="s">
        <v>1</v>
      </c>
      <c r="G15" s="213" t="s">
        <v>1</v>
      </c>
      <c r="H15" s="213" t="s">
        <v>1162</v>
      </c>
      <c r="I15" s="213" t="s">
        <v>1181</v>
      </c>
    </row>
    <row r="16" spans="1:9" ht="38.25" x14ac:dyDescent="0.2">
      <c r="A16" s="210">
        <v>11</v>
      </c>
      <c r="B16" s="211" t="s">
        <v>1182</v>
      </c>
      <c r="C16" s="213" t="s">
        <v>1154</v>
      </c>
      <c r="D16" s="213" t="s">
        <v>1155</v>
      </c>
      <c r="E16" s="213" t="s">
        <v>1183</v>
      </c>
      <c r="F16" s="213" t="s">
        <v>1</v>
      </c>
      <c r="G16" s="213" t="s">
        <v>1</v>
      </c>
      <c r="H16" s="213" t="s">
        <v>1162</v>
      </c>
      <c r="I16" s="213" t="s">
        <v>1184</v>
      </c>
    </row>
    <row r="17" spans="1:9" ht="63.75" x14ac:dyDescent="0.2">
      <c r="A17" s="210">
        <v>12</v>
      </c>
      <c r="B17" s="211" t="s">
        <v>1185</v>
      </c>
      <c r="C17" s="213" t="s">
        <v>1154</v>
      </c>
      <c r="D17" s="213" t="s">
        <v>1155</v>
      </c>
      <c r="E17" s="213" t="s">
        <v>1186</v>
      </c>
      <c r="F17" s="213" t="s">
        <v>1</v>
      </c>
      <c r="G17" s="213" t="s">
        <v>1</v>
      </c>
      <c r="H17" s="213" t="s">
        <v>1162</v>
      </c>
      <c r="I17" s="213" t="s">
        <v>1187</v>
      </c>
    </row>
    <row r="18" spans="1:9" ht="25.5" x14ac:dyDescent="0.2">
      <c r="A18" s="210">
        <v>13</v>
      </c>
      <c r="B18" s="221" t="s">
        <v>1188</v>
      </c>
      <c r="C18" s="219" t="s">
        <v>1154</v>
      </c>
      <c r="D18" s="215" t="s">
        <v>1155</v>
      </c>
      <c r="E18" s="222" t="s">
        <v>1189</v>
      </c>
      <c r="F18" s="223" t="s">
        <v>1</v>
      </c>
      <c r="G18" s="217" t="s">
        <v>1</v>
      </c>
      <c r="H18" s="217" t="s">
        <v>1162</v>
      </c>
      <c r="I18" s="217" t="s">
        <v>1190</v>
      </c>
    </row>
    <row r="19" spans="1:9" ht="38.25" x14ac:dyDescent="0.2">
      <c r="A19" s="210">
        <v>14</v>
      </c>
      <c r="B19" s="211" t="s">
        <v>1191</v>
      </c>
      <c r="C19" s="210" t="s">
        <v>1154</v>
      </c>
      <c r="D19" s="215" t="s">
        <v>1155</v>
      </c>
      <c r="E19" s="224" t="s">
        <v>1192</v>
      </c>
      <c r="F19" s="212" t="s">
        <v>1</v>
      </c>
      <c r="G19" s="212" t="s">
        <v>1</v>
      </c>
      <c r="H19" s="224" t="s">
        <v>1162</v>
      </c>
      <c r="I19" s="224" t="s">
        <v>1193</v>
      </c>
    </row>
    <row r="20" spans="1:9" ht="51" x14ac:dyDescent="0.2">
      <c r="A20" s="210">
        <v>15</v>
      </c>
      <c r="B20" s="211" t="s">
        <v>1194</v>
      </c>
      <c r="C20" s="210" t="s">
        <v>1154</v>
      </c>
      <c r="D20" s="215" t="s">
        <v>1155</v>
      </c>
      <c r="E20" s="212" t="s">
        <v>1195</v>
      </c>
      <c r="F20" s="212" t="s">
        <v>1</v>
      </c>
      <c r="G20" s="212" t="s">
        <v>1</v>
      </c>
      <c r="H20" s="212" t="s">
        <v>1162</v>
      </c>
      <c r="I20" s="212" t="s">
        <v>1196</v>
      </c>
    </row>
    <row r="21" spans="1:9" ht="38.25" x14ac:dyDescent="0.2">
      <c r="A21" s="210">
        <v>16</v>
      </c>
      <c r="B21" s="211" t="s">
        <v>1197</v>
      </c>
      <c r="C21" s="210" t="s">
        <v>1154</v>
      </c>
      <c r="D21" s="215" t="s">
        <v>1155</v>
      </c>
      <c r="E21" s="212" t="s">
        <v>1198</v>
      </c>
      <c r="F21" s="212" t="s">
        <v>1</v>
      </c>
      <c r="G21" s="212" t="s">
        <v>1</v>
      </c>
      <c r="H21" s="212" t="s">
        <v>1162</v>
      </c>
      <c r="I21" s="212" t="s">
        <v>1199</v>
      </c>
    </row>
    <row r="22" spans="1:9" ht="51" x14ac:dyDescent="0.2">
      <c r="A22" s="210">
        <v>17</v>
      </c>
      <c r="B22" s="211" t="s">
        <v>1200</v>
      </c>
      <c r="C22" s="210" t="s">
        <v>1154</v>
      </c>
      <c r="D22" s="215" t="s">
        <v>1155</v>
      </c>
      <c r="E22" s="212" t="s">
        <v>1201</v>
      </c>
      <c r="F22" s="212" t="s">
        <v>1</v>
      </c>
      <c r="G22" s="212" t="s">
        <v>1</v>
      </c>
      <c r="H22" s="212" t="s">
        <v>1162</v>
      </c>
      <c r="I22" s="212" t="s">
        <v>1202</v>
      </c>
    </row>
    <row r="23" spans="1:9" ht="38.25" x14ac:dyDescent="0.2">
      <c r="A23" s="210">
        <v>18</v>
      </c>
      <c r="B23" s="211" t="s">
        <v>1203</v>
      </c>
      <c r="C23" s="210" t="s">
        <v>1154</v>
      </c>
      <c r="D23" s="215" t="s">
        <v>1155</v>
      </c>
      <c r="E23" s="212" t="s">
        <v>1204</v>
      </c>
      <c r="F23" s="212" t="s">
        <v>1</v>
      </c>
      <c r="G23" s="212" t="s">
        <v>1</v>
      </c>
      <c r="H23" s="212" t="s">
        <v>1162</v>
      </c>
      <c r="I23" s="212" t="s">
        <v>1205</v>
      </c>
    </row>
    <row r="24" spans="1:9" ht="25.5" x14ac:dyDescent="0.2">
      <c r="A24" s="210">
        <v>19</v>
      </c>
      <c r="B24" s="211" t="s">
        <v>1206</v>
      </c>
      <c r="C24" s="210" t="s">
        <v>1154</v>
      </c>
      <c r="D24" s="215" t="s">
        <v>1155</v>
      </c>
      <c r="E24" s="212" t="s">
        <v>1207</v>
      </c>
      <c r="F24" s="212" t="s">
        <v>1</v>
      </c>
      <c r="G24" s="212" t="s">
        <v>1</v>
      </c>
      <c r="H24" s="212" t="s">
        <v>1162</v>
      </c>
      <c r="I24" s="212" t="s">
        <v>1208</v>
      </c>
    </row>
    <row r="25" spans="1:9" ht="38.25" x14ac:dyDescent="0.2">
      <c r="A25" s="210">
        <v>20</v>
      </c>
      <c r="B25" s="211" t="s">
        <v>1209</v>
      </c>
      <c r="C25" s="210" t="s">
        <v>1154</v>
      </c>
      <c r="D25" s="215" t="s">
        <v>1155</v>
      </c>
      <c r="E25" s="212" t="s">
        <v>1210</v>
      </c>
      <c r="F25" s="212" t="s">
        <v>1</v>
      </c>
      <c r="G25" s="212" t="s">
        <v>1</v>
      </c>
      <c r="H25" s="212" t="s">
        <v>1162</v>
      </c>
      <c r="I25" s="212" t="s">
        <v>1211</v>
      </c>
    </row>
    <row r="26" spans="1:9" ht="63.75" x14ac:dyDescent="0.2">
      <c r="A26" s="210">
        <v>21</v>
      </c>
      <c r="B26" s="211" t="s">
        <v>1212</v>
      </c>
      <c r="C26" s="210" t="s">
        <v>1154</v>
      </c>
      <c r="D26" s="215" t="s">
        <v>1155</v>
      </c>
      <c r="E26" s="212" t="s">
        <v>1213</v>
      </c>
      <c r="F26" s="212" t="s">
        <v>1</v>
      </c>
      <c r="G26" s="212" t="s">
        <v>1</v>
      </c>
      <c r="H26" s="212" t="s">
        <v>1162</v>
      </c>
      <c r="I26" s="212" t="s">
        <v>1214</v>
      </c>
    </row>
    <row r="27" spans="1:9" ht="51" x14ac:dyDescent="0.2">
      <c r="A27" s="210">
        <v>22</v>
      </c>
      <c r="B27" s="211" t="s">
        <v>1215</v>
      </c>
      <c r="C27" s="212" t="s">
        <v>1154</v>
      </c>
      <c r="D27" s="212" t="s">
        <v>1155</v>
      </c>
      <c r="E27" s="212" t="s">
        <v>1216</v>
      </c>
      <c r="F27" s="212" t="s">
        <v>1</v>
      </c>
      <c r="G27" s="212" t="s">
        <v>1</v>
      </c>
      <c r="H27" s="212" t="s">
        <v>1162</v>
      </c>
      <c r="I27" s="212" t="s">
        <v>1217</v>
      </c>
    </row>
    <row r="28" spans="1:9" ht="38.25" x14ac:dyDescent="0.2">
      <c r="A28" s="210">
        <v>23</v>
      </c>
      <c r="B28" s="211" t="s">
        <v>1218</v>
      </c>
      <c r="C28" s="212" t="s">
        <v>1154</v>
      </c>
      <c r="D28" s="212" t="s">
        <v>1155</v>
      </c>
      <c r="E28" s="212" t="s">
        <v>1219</v>
      </c>
      <c r="F28" s="212" t="s">
        <v>1</v>
      </c>
      <c r="G28" s="212" t="s">
        <v>1</v>
      </c>
      <c r="H28" s="212" t="s">
        <v>1162</v>
      </c>
      <c r="I28" s="212" t="s">
        <v>1220</v>
      </c>
    </row>
    <row r="29" spans="1:9" ht="25.5" x14ac:dyDescent="0.2">
      <c r="A29" s="210">
        <v>24</v>
      </c>
      <c r="B29" s="211" t="s">
        <v>1221</v>
      </c>
      <c r="C29" s="212" t="s">
        <v>1154</v>
      </c>
      <c r="D29" s="212" t="s">
        <v>1155</v>
      </c>
      <c r="E29" s="212" t="s">
        <v>1222</v>
      </c>
      <c r="F29" s="212" t="s">
        <v>1</v>
      </c>
      <c r="G29" s="212" t="s">
        <v>1</v>
      </c>
      <c r="H29" s="212" t="s">
        <v>1162</v>
      </c>
      <c r="I29" s="212" t="s">
        <v>1223</v>
      </c>
    </row>
    <row r="30" spans="1:9" ht="25.5" x14ac:dyDescent="0.2">
      <c r="A30" s="210">
        <v>25</v>
      </c>
      <c r="B30" s="211" t="s">
        <v>1224</v>
      </c>
      <c r="C30" s="213" t="s">
        <v>1154</v>
      </c>
      <c r="D30" s="213" t="s">
        <v>1155</v>
      </c>
      <c r="E30" s="213" t="s">
        <v>1225</v>
      </c>
      <c r="F30" s="213" t="s">
        <v>1</v>
      </c>
      <c r="G30" s="213" t="s">
        <v>1</v>
      </c>
      <c r="H30" s="213" t="s">
        <v>1162</v>
      </c>
      <c r="I30" s="213" t="s">
        <v>1226</v>
      </c>
    </row>
    <row r="31" spans="1:9" ht="38.25" x14ac:dyDescent="0.2">
      <c r="A31" s="210">
        <v>26</v>
      </c>
      <c r="B31" s="214" t="s">
        <v>1227</v>
      </c>
      <c r="C31" s="210" t="s">
        <v>1154</v>
      </c>
      <c r="D31" s="215" t="s">
        <v>1155</v>
      </c>
      <c r="E31" s="212" t="s">
        <v>1228</v>
      </c>
      <c r="F31" s="212" t="s">
        <v>1</v>
      </c>
      <c r="G31" s="212" t="s">
        <v>1</v>
      </c>
      <c r="H31" s="212" t="s">
        <v>1162</v>
      </c>
      <c r="I31" s="212" t="s">
        <v>1229</v>
      </c>
    </row>
    <row r="32" spans="1:9" ht="38.25" x14ac:dyDescent="0.2">
      <c r="A32" s="210">
        <v>27</v>
      </c>
      <c r="B32" s="214" t="s">
        <v>1230</v>
      </c>
      <c r="C32" s="210" t="s">
        <v>1154</v>
      </c>
      <c r="D32" s="215" t="s">
        <v>1155</v>
      </c>
      <c r="E32" s="212" t="s">
        <v>1231</v>
      </c>
      <c r="F32" s="212" t="s">
        <v>1</v>
      </c>
      <c r="G32" s="212" t="s">
        <v>1</v>
      </c>
      <c r="H32" s="212" t="s">
        <v>1162</v>
      </c>
      <c r="I32" s="212" t="s">
        <v>1232</v>
      </c>
    </row>
    <row r="33" spans="1:9" ht="51" x14ac:dyDescent="0.2">
      <c r="A33" s="210">
        <v>28</v>
      </c>
      <c r="B33" s="214" t="s">
        <v>1233</v>
      </c>
      <c r="C33" s="219" t="s">
        <v>1154</v>
      </c>
      <c r="D33" s="215" t="s">
        <v>1155</v>
      </c>
      <c r="E33" s="212" t="s">
        <v>1234</v>
      </c>
      <c r="F33" s="212" t="s">
        <v>1</v>
      </c>
      <c r="G33" s="212" t="s">
        <v>1</v>
      </c>
      <c r="H33" s="212" t="s">
        <v>1157</v>
      </c>
      <c r="I33" s="212" t="s">
        <v>94</v>
      </c>
    </row>
    <row r="34" spans="1:9" ht="102" x14ac:dyDescent="0.2">
      <c r="A34" s="210">
        <v>29</v>
      </c>
      <c r="B34" s="214" t="s">
        <v>1235</v>
      </c>
      <c r="C34" s="219" t="s">
        <v>1154</v>
      </c>
      <c r="D34" s="215" t="s">
        <v>1155</v>
      </c>
      <c r="E34" s="212" t="s">
        <v>1236</v>
      </c>
      <c r="F34" s="212" t="s">
        <v>1</v>
      </c>
      <c r="G34" s="212" t="s">
        <v>1</v>
      </c>
      <c r="H34" s="212" t="s">
        <v>1162</v>
      </c>
      <c r="I34" s="212" t="s">
        <v>1237</v>
      </c>
    </row>
    <row r="35" spans="1:9" ht="38.25" x14ac:dyDescent="0.2">
      <c r="A35" s="210">
        <v>30</v>
      </c>
      <c r="B35" s="214" t="s">
        <v>1238</v>
      </c>
      <c r="C35" s="210" t="s">
        <v>1154</v>
      </c>
      <c r="D35" s="215" t="s">
        <v>1155</v>
      </c>
      <c r="E35" s="195" t="s">
        <v>1239</v>
      </c>
      <c r="F35" s="212" t="s">
        <v>1</v>
      </c>
      <c r="G35" s="212" t="s">
        <v>1</v>
      </c>
      <c r="H35" s="212" t="s">
        <v>1162</v>
      </c>
      <c r="I35" s="212" t="s">
        <v>1240</v>
      </c>
    </row>
    <row r="36" spans="1:9" ht="38.25" x14ac:dyDescent="0.2">
      <c r="A36" s="210">
        <v>31</v>
      </c>
      <c r="B36" s="214" t="s">
        <v>1241</v>
      </c>
      <c r="C36" s="219" t="s">
        <v>1154</v>
      </c>
      <c r="D36" s="215" t="s">
        <v>1155</v>
      </c>
      <c r="E36" s="225" t="s">
        <v>1242</v>
      </c>
      <c r="F36" s="212" t="s">
        <v>1</v>
      </c>
      <c r="G36" s="212" t="s">
        <v>1</v>
      </c>
      <c r="H36" s="212" t="s">
        <v>1162</v>
      </c>
      <c r="I36" s="212" t="s">
        <v>1243</v>
      </c>
    </row>
    <row r="37" spans="1:9" ht="38.25" x14ac:dyDescent="0.2">
      <c r="A37" s="210">
        <v>32</v>
      </c>
      <c r="B37" s="211" t="s">
        <v>1244</v>
      </c>
      <c r="C37" s="212" t="s">
        <v>1154</v>
      </c>
      <c r="D37" s="212" t="s">
        <v>1155</v>
      </c>
      <c r="E37" s="212" t="s">
        <v>1245</v>
      </c>
      <c r="F37" s="212" t="s">
        <v>1</v>
      </c>
      <c r="G37" s="212" t="s">
        <v>1</v>
      </c>
      <c r="H37" s="212" t="s">
        <v>1162</v>
      </c>
      <c r="I37" s="212" t="s">
        <v>1246</v>
      </c>
    </row>
    <row r="38" spans="1:9" ht="25.5" x14ac:dyDescent="0.2">
      <c r="A38" s="210">
        <v>33</v>
      </c>
      <c r="B38" s="211" t="s">
        <v>1247</v>
      </c>
      <c r="C38" s="212" t="s">
        <v>1154</v>
      </c>
      <c r="D38" s="212" t="s">
        <v>1155</v>
      </c>
      <c r="E38" s="212" t="s">
        <v>1248</v>
      </c>
      <c r="F38" s="212" t="s">
        <v>1</v>
      </c>
      <c r="G38" s="212" t="s">
        <v>1</v>
      </c>
      <c r="H38" s="212" t="s">
        <v>1162</v>
      </c>
      <c r="I38" s="212" t="s">
        <v>1249</v>
      </c>
    </row>
    <row r="39" spans="1:9" ht="38.25" x14ac:dyDescent="0.2">
      <c r="A39" s="210">
        <v>34</v>
      </c>
      <c r="B39" s="211" t="s">
        <v>1250</v>
      </c>
      <c r="C39" s="212" t="s">
        <v>1154</v>
      </c>
      <c r="D39" s="212" t="s">
        <v>1155</v>
      </c>
      <c r="E39" s="212" t="s">
        <v>1251</v>
      </c>
      <c r="F39" s="212" t="s">
        <v>1</v>
      </c>
      <c r="G39" s="212" t="s">
        <v>1</v>
      </c>
      <c r="H39" s="212" t="s">
        <v>1162</v>
      </c>
      <c r="I39" s="212" t="s">
        <v>1252</v>
      </c>
    </row>
    <row r="40" spans="1:9" ht="25.5" x14ac:dyDescent="0.2">
      <c r="A40" s="210">
        <v>35</v>
      </c>
      <c r="B40" s="211" t="s">
        <v>1253</v>
      </c>
      <c r="C40" s="213" t="s">
        <v>1154</v>
      </c>
      <c r="D40" s="213" t="s">
        <v>1155</v>
      </c>
      <c r="E40" s="213" t="s">
        <v>1254</v>
      </c>
      <c r="F40" s="213" t="s">
        <v>1</v>
      </c>
      <c r="G40" s="213" t="s">
        <v>1</v>
      </c>
      <c r="H40" s="213" t="s">
        <v>1162</v>
      </c>
      <c r="I40" s="213" t="s">
        <v>1255</v>
      </c>
    </row>
    <row r="41" spans="1:9" ht="38.25" x14ac:dyDescent="0.2">
      <c r="A41" s="210">
        <v>36</v>
      </c>
      <c r="B41" s="211" t="s">
        <v>1256</v>
      </c>
      <c r="C41" s="213" t="s">
        <v>1154</v>
      </c>
      <c r="D41" s="213" t="s">
        <v>1155</v>
      </c>
      <c r="E41" s="213" t="s">
        <v>1257</v>
      </c>
      <c r="F41" s="213" t="s">
        <v>1</v>
      </c>
      <c r="G41" s="213" t="s">
        <v>1</v>
      </c>
      <c r="H41" s="213" t="s">
        <v>1162</v>
      </c>
      <c r="I41" s="213" t="s">
        <v>1258</v>
      </c>
    </row>
    <row r="42" spans="1:9" ht="38.25" x14ac:dyDescent="0.2">
      <c r="A42" s="210">
        <v>37</v>
      </c>
      <c r="B42" s="211" t="s">
        <v>1259</v>
      </c>
      <c r="C42" s="213" t="s">
        <v>1154</v>
      </c>
      <c r="D42" s="213" t="s">
        <v>1155</v>
      </c>
      <c r="E42" s="213" t="s">
        <v>1260</v>
      </c>
      <c r="F42" s="213" t="s">
        <v>1</v>
      </c>
      <c r="G42" s="213" t="s">
        <v>1</v>
      </c>
      <c r="H42" s="213" t="s">
        <v>1162</v>
      </c>
      <c r="I42" s="213" t="s">
        <v>1261</v>
      </c>
    </row>
    <row r="43" spans="1:9" ht="38.25" x14ac:dyDescent="0.2">
      <c r="A43" s="210">
        <v>38</v>
      </c>
      <c r="B43" s="211" t="s">
        <v>1262</v>
      </c>
      <c r="C43" s="213" t="s">
        <v>1154</v>
      </c>
      <c r="D43" s="213" t="s">
        <v>1155</v>
      </c>
      <c r="E43" s="213" t="s">
        <v>1263</v>
      </c>
      <c r="F43" s="213" t="s">
        <v>1</v>
      </c>
      <c r="G43" s="213" t="s">
        <v>1</v>
      </c>
      <c r="H43" s="213" t="s">
        <v>1162</v>
      </c>
      <c r="I43" s="213" t="s">
        <v>1264</v>
      </c>
    </row>
    <row r="44" spans="1:9" ht="25.5" x14ac:dyDescent="0.2">
      <c r="A44" s="210">
        <v>39</v>
      </c>
      <c r="B44" s="211" t="s">
        <v>1265</v>
      </c>
      <c r="C44" s="212" t="s">
        <v>1154</v>
      </c>
      <c r="D44" s="212" t="s">
        <v>1155</v>
      </c>
      <c r="E44" s="212" t="s">
        <v>1266</v>
      </c>
      <c r="F44" s="212" t="s">
        <v>1</v>
      </c>
      <c r="G44" s="212" t="s">
        <v>1</v>
      </c>
      <c r="H44" s="212" t="s">
        <v>1162</v>
      </c>
      <c r="I44" s="212" t="s">
        <v>1267</v>
      </c>
    </row>
    <row r="45" spans="1:9" ht="25.5" x14ac:dyDescent="0.2">
      <c r="A45" s="210">
        <v>40</v>
      </c>
      <c r="B45" s="211" t="s">
        <v>1268</v>
      </c>
      <c r="C45" s="212" t="s">
        <v>1154</v>
      </c>
      <c r="D45" s="212" t="s">
        <v>1155</v>
      </c>
      <c r="E45" s="212" t="s">
        <v>1269</v>
      </c>
      <c r="F45" s="212" t="s">
        <v>1</v>
      </c>
      <c r="G45" s="212" t="s">
        <v>1</v>
      </c>
      <c r="H45" s="212" t="s">
        <v>1162</v>
      </c>
      <c r="I45" s="212" t="s">
        <v>1270</v>
      </c>
    </row>
    <row r="46" spans="1:9" ht="25.5" x14ac:dyDescent="0.2">
      <c r="A46" s="210">
        <v>41</v>
      </c>
      <c r="B46" s="211" t="s">
        <v>1271</v>
      </c>
      <c r="C46" s="212" t="s">
        <v>1154</v>
      </c>
      <c r="D46" s="212" t="s">
        <v>1155</v>
      </c>
      <c r="E46" s="212" t="s">
        <v>1272</v>
      </c>
      <c r="F46" s="212" t="s">
        <v>1</v>
      </c>
      <c r="G46" s="212" t="s">
        <v>1</v>
      </c>
      <c r="H46" s="212" t="s">
        <v>1162</v>
      </c>
      <c r="I46" s="212" t="s">
        <v>1273</v>
      </c>
    </row>
    <row r="47" spans="1:9" ht="76.5" x14ac:dyDescent="0.2">
      <c r="A47" s="210">
        <v>42</v>
      </c>
      <c r="B47" s="211" t="s">
        <v>1274</v>
      </c>
      <c r="C47" s="219" t="s">
        <v>1154</v>
      </c>
      <c r="D47" s="215" t="s">
        <v>1155</v>
      </c>
      <c r="E47" s="222" t="s">
        <v>1275</v>
      </c>
      <c r="F47" s="223" t="s">
        <v>1</v>
      </c>
      <c r="G47" s="219" t="s">
        <v>1</v>
      </c>
      <c r="H47" s="217" t="s">
        <v>1162</v>
      </c>
      <c r="I47" s="217" t="s">
        <v>1276</v>
      </c>
    </row>
    <row r="48" spans="1:9" ht="38.25" x14ac:dyDescent="0.2">
      <c r="A48" s="210">
        <v>43</v>
      </c>
      <c r="B48" s="211" t="s">
        <v>1277</v>
      </c>
      <c r="C48" s="210" t="s">
        <v>1154</v>
      </c>
      <c r="D48" s="215" t="s">
        <v>1155</v>
      </c>
      <c r="E48" s="212" t="s">
        <v>1278</v>
      </c>
      <c r="F48" s="212" t="s">
        <v>1</v>
      </c>
      <c r="G48" s="212" t="s">
        <v>1</v>
      </c>
      <c r="H48" s="212" t="s">
        <v>1162</v>
      </c>
      <c r="I48" s="212" t="s">
        <v>1279</v>
      </c>
    </row>
    <row r="49" spans="1:9" ht="63.75" x14ac:dyDescent="0.2">
      <c r="A49" s="210">
        <v>44</v>
      </c>
      <c r="B49" s="226" t="s">
        <v>1280</v>
      </c>
      <c r="C49" s="210" t="s">
        <v>1154</v>
      </c>
      <c r="D49" s="215" t="s">
        <v>1155</v>
      </c>
      <c r="E49" s="212" t="s">
        <v>1281</v>
      </c>
      <c r="F49" s="212" t="s">
        <v>1</v>
      </c>
      <c r="G49" s="212" t="s">
        <v>1</v>
      </c>
      <c r="H49" s="212" t="s">
        <v>1162</v>
      </c>
      <c r="I49" s="212" t="s">
        <v>1282</v>
      </c>
    </row>
    <row r="50" spans="1:9" ht="76.5" x14ac:dyDescent="0.2">
      <c r="A50" s="210">
        <v>45</v>
      </c>
      <c r="B50" s="226" t="s">
        <v>1283</v>
      </c>
      <c r="C50" s="210" t="s">
        <v>1154</v>
      </c>
      <c r="D50" s="215" t="s">
        <v>1155</v>
      </c>
      <c r="E50" s="212" t="s">
        <v>1284</v>
      </c>
      <c r="F50" s="212" t="s">
        <v>1</v>
      </c>
      <c r="G50" s="212" t="s">
        <v>1</v>
      </c>
      <c r="H50" s="212" t="s">
        <v>1162</v>
      </c>
      <c r="I50" s="212" t="s">
        <v>1285</v>
      </c>
    </row>
    <row r="51" spans="1:9" ht="38.25" x14ac:dyDescent="0.2">
      <c r="A51" s="210">
        <v>46</v>
      </c>
      <c r="B51" s="226" t="s">
        <v>1286</v>
      </c>
      <c r="C51" s="210" t="s">
        <v>1154</v>
      </c>
      <c r="D51" s="215" t="s">
        <v>1155</v>
      </c>
      <c r="E51" s="212" t="s">
        <v>1287</v>
      </c>
      <c r="F51" s="212" t="s">
        <v>1</v>
      </c>
      <c r="G51" s="212" t="s">
        <v>1</v>
      </c>
      <c r="H51" s="212" t="s">
        <v>1162</v>
      </c>
      <c r="I51" s="212" t="s">
        <v>1288</v>
      </c>
    </row>
    <row r="52" spans="1:9" ht="38.25" x14ac:dyDescent="0.2">
      <c r="A52" s="210">
        <v>47</v>
      </c>
      <c r="B52" s="226" t="s">
        <v>1289</v>
      </c>
      <c r="C52" s="210" t="s">
        <v>1154</v>
      </c>
      <c r="D52" s="215" t="s">
        <v>1155</v>
      </c>
      <c r="E52" s="212" t="s">
        <v>1290</v>
      </c>
      <c r="F52" s="212" t="s">
        <v>1</v>
      </c>
      <c r="G52" s="212" t="s">
        <v>1</v>
      </c>
      <c r="H52" s="212" t="s">
        <v>1162</v>
      </c>
      <c r="I52" s="212" t="s">
        <v>1291</v>
      </c>
    </row>
    <row r="53" spans="1:9" ht="38.25" x14ac:dyDescent="0.2">
      <c r="A53" s="210">
        <v>48</v>
      </c>
      <c r="B53" s="211" t="s">
        <v>1292</v>
      </c>
      <c r="C53" s="212" t="s">
        <v>1154</v>
      </c>
      <c r="D53" s="212" t="s">
        <v>1155</v>
      </c>
      <c r="E53" s="212" t="s">
        <v>1293</v>
      </c>
      <c r="F53" s="212" t="s">
        <v>1</v>
      </c>
      <c r="G53" s="212" t="s">
        <v>1</v>
      </c>
      <c r="H53" s="212" t="s">
        <v>1162</v>
      </c>
      <c r="I53" s="212" t="s">
        <v>1294</v>
      </c>
    </row>
    <row r="54" spans="1:9" ht="63.75" x14ac:dyDescent="0.2">
      <c r="A54" s="210">
        <v>49</v>
      </c>
      <c r="B54" s="211" t="s">
        <v>1295</v>
      </c>
      <c r="C54" s="212" t="s">
        <v>1154</v>
      </c>
      <c r="D54" s="212" t="s">
        <v>1155</v>
      </c>
      <c r="E54" s="212" t="s">
        <v>1296</v>
      </c>
      <c r="F54" s="212" t="s">
        <v>1</v>
      </c>
      <c r="G54" s="212" t="s">
        <v>1</v>
      </c>
      <c r="H54" s="212" t="s">
        <v>1157</v>
      </c>
      <c r="I54" s="212" t="s">
        <v>94</v>
      </c>
    </row>
    <row r="55" spans="1:9" ht="38.25" x14ac:dyDescent="0.2">
      <c r="A55" s="210">
        <v>50</v>
      </c>
      <c r="B55" s="211" t="s">
        <v>1297</v>
      </c>
      <c r="C55" s="212" t="s">
        <v>1154</v>
      </c>
      <c r="D55" s="212" t="s">
        <v>1155</v>
      </c>
      <c r="E55" s="212" t="s">
        <v>1298</v>
      </c>
      <c r="F55" s="212" t="s">
        <v>1</v>
      </c>
      <c r="G55" s="212" t="s">
        <v>1</v>
      </c>
      <c r="H55" s="212" t="s">
        <v>1162</v>
      </c>
      <c r="I55" s="212" t="s">
        <v>1299</v>
      </c>
    </row>
    <row r="56" spans="1:9" ht="63.75" x14ac:dyDescent="0.2">
      <c r="A56" s="210">
        <v>51</v>
      </c>
      <c r="B56" s="211" t="s">
        <v>1300</v>
      </c>
      <c r="C56" s="212" t="s">
        <v>1154</v>
      </c>
      <c r="D56" s="212" t="s">
        <v>1155</v>
      </c>
      <c r="E56" s="212" t="s">
        <v>1301</v>
      </c>
      <c r="F56" s="212" t="s">
        <v>1</v>
      </c>
      <c r="G56" s="212" t="s">
        <v>1</v>
      </c>
      <c r="H56" s="212" t="s">
        <v>1157</v>
      </c>
      <c r="I56" s="212" t="s">
        <v>94</v>
      </c>
    </row>
    <row r="57" spans="1:9" ht="38.25" x14ac:dyDescent="0.2">
      <c r="A57" s="210">
        <v>52</v>
      </c>
      <c r="B57" s="211" t="s">
        <v>1302</v>
      </c>
      <c r="C57" s="212" t="s">
        <v>1154</v>
      </c>
      <c r="D57" s="212" t="s">
        <v>1155</v>
      </c>
      <c r="E57" s="212" t="s">
        <v>1303</v>
      </c>
      <c r="F57" s="212" t="s">
        <v>1</v>
      </c>
      <c r="G57" s="212" t="s">
        <v>1</v>
      </c>
      <c r="H57" s="212" t="s">
        <v>1157</v>
      </c>
      <c r="I57" s="212" t="s">
        <v>94</v>
      </c>
    </row>
    <row r="58" spans="1:9" ht="38.25" x14ac:dyDescent="0.2">
      <c r="A58" s="210">
        <v>53</v>
      </c>
      <c r="B58" s="211" t="s">
        <v>1304</v>
      </c>
      <c r="C58" s="212" t="s">
        <v>1154</v>
      </c>
      <c r="D58" s="212" t="s">
        <v>1155</v>
      </c>
      <c r="E58" s="212" t="s">
        <v>1305</v>
      </c>
      <c r="F58" s="212" t="s">
        <v>1</v>
      </c>
      <c r="G58" s="212" t="s">
        <v>1</v>
      </c>
      <c r="H58" s="212" t="s">
        <v>1157</v>
      </c>
      <c r="I58" s="212" t="s">
        <v>94</v>
      </c>
    </row>
    <row r="59" spans="1:9" ht="38.25" x14ac:dyDescent="0.2">
      <c r="A59" s="210">
        <v>54</v>
      </c>
      <c r="B59" s="211" t="s">
        <v>1306</v>
      </c>
      <c r="C59" s="212" t="s">
        <v>1154</v>
      </c>
      <c r="D59" s="212" t="s">
        <v>1155</v>
      </c>
      <c r="E59" s="212" t="s">
        <v>1307</v>
      </c>
      <c r="F59" s="212" t="s">
        <v>1</v>
      </c>
      <c r="G59" s="212" t="s">
        <v>1</v>
      </c>
      <c r="H59" s="212" t="s">
        <v>1162</v>
      </c>
      <c r="I59" s="212" t="s">
        <v>1308</v>
      </c>
    </row>
    <row r="60" spans="1:9" ht="76.5" x14ac:dyDescent="0.2">
      <c r="A60" s="210">
        <v>55</v>
      </c>
      <c r="B60" s="221" t="s">
        <v>1309</v>
      </c>
      <c r="C60" s="210" t="s">
        <v>1154</v>
      </c>
      <c r="D60" s="215" t="s">
        <v>1155</v>
      </c>
      <c r="E60" s="222" t="s">
        <v>1310</v>
      </c>
      <c r="F60" s="227" t="s">
        <v>1</v>
      </c>
      <c r="G60" s="217" t="s">
        <v>1</v>
      </c>
      <c r="H60" s="217" t="s">
        <v>1162</v>
      </c>
      <c r="I60" s="217" t="s">
        <v>1311</v>
      </c>
    </row>
    <row r="61" spans="1:9" ht="76.5" x14ac:dyDescent="0.2">
      <c r="A61" s="210">
        <v>56</v>
      </c>
      <c r="B61" s="211" t="s">
        <v>1312</v>
      </c>
      <c r="C61" s="219" t="s">
        <v>1154</v>
      </c>
      <c r="D61" s="215" t="s">
        <v>1155</v>
      </c>
      <c r="E61" s="222" t="s">
        <v>1313</v>
      </c>
      <c r="F61" s="222" t="s">
        <v>1</v>
      </c>
      <c r="G61" s="219" t="s">
        <v>1</v>
      </c>
      <c r="H61" s="217" t="s">
        <v>1162</v>
      </c>
      <c r="I61" s="217" t="s">
        <v>1314</v>
      </c>
    </row>
    <row r="62" spans="1:9" ht="51" x14ac:dyDescent="0.2">
      <c r="A62" s="210">
        <v>57</v>
      </c>
      <c r="B62" s="211" t="s">
        <v>1315</v>
      </c>
      <c r="C62" s="210" t="s">
        <v>1154</v>
      </c>
      <c r="D62" s="215" t="s">
        <v>1155</v>
      </c>
      <c r="E62" s="212" t="s">
        <v>1316</v>
      </c>
      <c r="F62" s="212" t="s">
        <v>1</v>
      </c>
      <c r="G62" s="212" t="s">
        <v>1</v>
      </c>
      <c r="H62" s="212" t="s">
        <v>1162</v>
      </c>
      <c r="I62" s="212" t="s">
        <v>1317</v>
      </c>
    </row>
    <row r="63" spans="1:9" ht="127.5" x14ac:dyDescent="0.2">
      <c r="A63" s="210">
        <v>58</v>
      </c>
      <c r="B63" s="211" t="s">
        <v>1318</v>
      </c>
      <c r="C63" s="210" t="s">
        <v>1154</v>
      </c>
      <c r="D63" s="215" t="s">
        <v>1155</v>
      </c>
      <c r="E63" s="212" t="s">
        <v>1319</v>
      </c>
      <c r="F63" s="212" t="s">
        <v>1</v>
      </c>
      <c r="G63" s="212" t="s">
        <v>1</v>
      </c>
      <c r="H63" s="212" t="s">
        <v>1162</v>
      </c>
      <c r="I63" s="212" t="s">
        <v>1320</v>
      </c>
    </row>
    <row r="64" spans="1:9" ht="76.5" x14ac:dyDescent="0.2">
      <c r="A64" s="210">
        <v>59</v>
      </c>
      <c r="B64" s="211" t="s">
        <v>1321</v>
      </c>
      <c r="C64" s="210" t="s">
        <v>1154</v>
      </c>
      <c r="D64" s="215" t="s">
        <v>1155</v>
      </c>
      <c r="E64" s="212" t="s">
        <v>1322</v>
      </c>
      <c r="F64" s="212" t="s">
        <v>1</v>
      </c>
      <c r="G64" s="212" t="s">
        <v>1</v>
      </c>
      <c r="H64" s="212" t="s">
        <v>1162</v>
      </c>
      <c r="I64" s="212" t="s">
        <v>1323</v>
      </c>
    </row>
    <row r="65" spans="1:9" ht="51" x14ac:dyDescent="0.2">
      <c r="A65" s="210">
        <v>60</v>
      </c>
      <c r="B65" s="211" t="s">
        <v>1324</v>
      </c>
      <c r="C65" s="210" t="s">
        <v>1154</v>
      </c>
      <c r="D65" s="215" t="s">
        <v>1155</v>
      </c>
      <c r="E65" s="212" t="s">
        <v>1325</v>
      </c>
      <c r="F65" s="212" t="s">
        <v>1</v>
      </c>
      <c r="G65" s="212" t="s">
        <v>1</v>
      </c>
      <c r="H65" s="212" t="s">
        <v>1162</v>
      </c>
      <c r="I65" s="212" t="s">
        <v>1326</v>
      </c>
    </row>
    <row r="66" spans="1:9" ht="25.5" x14ac:dyDescent="0.2">
      <c r="A66" s="210">
        <v>61</v>
      </c>
      <c r="B66" s="211" t="s">
        <v>1327</v>
      </c>
      <c r="C66" s="210" t="s">
        <v>1154</v>
      </c>
      <c r="D66" s="215" t="s">
        <v>1155</v>
      </c>
      <c r="E66" s="212" t="s">
        <v>1328</v>
      </c>
      <c r="F66" s="212" t="s">
        <v>1</v>
      </c>
      <c r="G66" s="212" t="s">
        <v>1</v>
      </c>
      <c r="H66" s="212" t="s">
        <v>1162</v>
      </c>
      <c r="I66" s="212" t="s">
        <v>1329</v>
      </c>
    </row>
    <row r="67" spans="1:9" ht="38.25" x14ac:dyDescent="0.2">
      <c r="A67" s="210">
        <v>62</v>
      </c>
      <c r="B67" s="211" t="s">
        <v>1330</v>
      </c>
      <c r="C67" s="212" t="s">
        <v>1154</v>
      </c>
      <c r="D67" s="212" t="s">
        <v>1155</v>
      </c>
      <c r="E67" s="212" t="s">
        <v>1331</v>
      </c>
      <c r="F67" s="212" t="s">
        <v>1</v>
      </c>
      <c r="G67" s="212" t="s">
        <v>1</v>
      </c>
      <c r="H67" s="212" t="s">
        <v>1162</v>
      </c>
      <c r="I67" s="212" t="s">
        <v>1332</v>
      </c>
    </row>
    <row r="68" spans="1:9" ht="25.5" x14ac:dyDescent="0.2">
      <c r="A68" s="210">
        <v>63</v>
      </c>
      <c r="B68" s="211" t="s">
        <v>1333</v>
      </c>
      <c r="C68" s="210" t="s">
        <v>1154</v>
      </c>
      <c r="D68" s="215" t="s">
        <v>1155</v>
      </c>
      <c r="E68" s="217" t="s">
        <v>1334</v>
      </c>
      <c r="F68" s="217" t="s">
        <v>1</v>
      </c>
      <c r="G68" s="217" t="s">
        <v>1</v>
      </c>
      <c r="H68" s="217" t="s">
        <v>1162</v>
      </c>
      <c r="I68" s="217" t="s">
        <v>1335</v>
      </c>
    </row>
    <row r="69" spans="1:9" ht="38.25" x14ac:dyDescent="0.2">
      <c r="A69" s="210">
        <v>64</v>
      </c>
      <c r="B69" s="211" t="s">
        <v>1336</v>
      </c>
      <c r="C69" s="210" t="s">
        <v>1154</v>
      </c>
      <c r="D69" s="215" t="s">
        <v>1155</v>
      </c>
      <c r="E69" s="217" t="s">
        <v>1337</v>
      </c>
      <c r="F69" s="217" t="s">
        <v>1</v>
      </c>
      <c r="G69" s="217" t="s">
        <v>1</v>
      </c>
      <c r="H69" s="217" t="s">
        <v>1162</v>
      </c>
      <c r="I69" s="217" t="s">
        <v>1338</v>
      </c>
    </row>
    <row r="70" spans="1:9" ht="76.5" x14ac:dyDescent="0.2">
      <c r="A70" s="210">
        <v>65</v>
      </c>
      <c r="B70" s="211" t="s">
        <v>1339</v>
      </c>
      <c r="C70" s="210" t="s">
        <v>1154</v>
      </c>
      <c r="D70" s="215" t="s">
        <v>1155</v>
      </c>
      <c r="E70" s="217" t="s">
        <v>1340</v>
      </c>
      <c r="F70" s="217" t="s">
        <v>1</v>
      </c>
      <c r="G70" s="217" t="s">
        <v>1</v>
      </c>
      <c r="H70" s="217" t="s">
        <v>1162</v>
      </c>
      <c r="I70" s="217" t="s">
        <v>1341</v>
      </c>
    </row>
    <row r="71" spans="1:9" ht="38.25" x14ac:dyDescent="0.2">
      <c r="A71" s="210">
        <v>66</v>
      </c>
      <c r="B71" s="211" t="s">
        <v>1342</v>
      </c>
      <c r="C71" s="210" t="s">
        <v>1154</v>
      </c>
      <c r="D71" s="215" t="s">
        <v>1155</v>
      </c>
      <c r="E71" s="217" t="s">
        <v>1343</v>
      </c>
      <c r="F71" s="217" t="s">
        <v>1</v>
      </c>
      <c r="G71" s="217" t="s">
        <v>1</v>
      </c>
      <c r="H71" s="217" t="s">
        <v>1162</v>
      </c>
      <c r="I71" s="217" t="s">
        <v>1344</v>
      </c>
    </row>
    <row r="72" spans="1:9" ht="25.5" x14ac:dyDescent="0.2">
      <c r="A72" s="210">
        <v>67</v>
      </c>
      <c r="B72" s="211" t="s">
        <v>1345</v>
      </c>
      <c r="C72" s="210" t="s">
        <v>1154</v>
      </c>
      <c r="D72" s="215" t="s">
        <v>1155</v>
      </c>
      <c r="E72" s="217" t="s">
        <v>1346</v>
      </c>
      <c r="F72" s="217" t="s">
        <v>1</v>
      </c>
      <c r="G72" s="217" t="s">
        <v>1</v>
      </c>
      <c r="H72" s="212" t="s">
        <v>1162</v>
      </c>
      <c r="I72" s="217" t="s">
        <v>1347</v>
      </c>
    </row>
    <row r="73" spans="1:9" ht="25.5" x14ac:dyDescent="0.2">
      <c r="A73" s="210">
        <v>68</v>
      </c>
      <c r="B73" s="211" t="s">
        <v>1348</v>
      </c>
      <c r="C73" s="210" t="s">
        <v>1154</v>
      </c>
      <c r="D73" s="215" t="s">
        <v>1155</v>
      </c>
      <c r="E73" s="217" t="s">
        <v>1349</v>
      </c>
      <c r="F73" s="217" t="s">
        <v>1</v>
      </c>
      <c r="G73" s="217" t="s">
        <v>1</v>
      </c>
      <c r="H73" s="217" t="s">
        <v>1162</v>
      </c>
      <c r="I73" s="217" t="s">
        <v>1350</v>
      </c>
    </row>
    <row r="74" spans="1:9" ht="38.25" x14ac:dyDescent="0.2">
      <c r="A74" s="210">
        <v>69</v>
      </c>
      <c r="B74" s="211" t="s">
        <v>1351</v>
      </c>
      <c r="C74" s="210" t="s">
        <v>1154</v>
      </c>
      <c r="D74" s="215" t="s">
        <v>1155</v>
      </c>
      <c r="E74" s="217" t="s">
        <v>1352</v>
      </c>
      <c r="F74" s="217" t="s">
        <v>1</v>
      </c>
      <c r="G74" s="217" t="s">
        <v>1</v>
      </c>
      <c r="H74" s="217" t="s">
        <v>1162</v>
      </c>
      <c r="I74" s="217" t="s">
        <v>1353</v>
      </c>
    </row>
    <row r="75" spans="1:9" ht="25.5" x14ac:dyDescent="0.2">
      <c r="A75" s="210">
        <v>70</v>
      </c>
      <c r="B75" s="211" t="s">
        <v>1354</v>
      </c>
      <c r="C75" s="210" t="s">
        <v>1154</v>
      </c>
      <c r="D75" s="215" t="s">
        <v>1155</v>
      </c>
      <c r="E75" s="217" t="s">
        <v>1355</v>
      </c>
      <c r="F75" s="217" t="s">
        <v>1</v>
      </c>
      <c r="G75" s="217" t="s">
        <v>1</v>
      </c>
      <c r="H75" s="217" t="s">
        <v>1162</v>
      </c>
      <c r="I75" s="217" t="s">
        <v>1356</v>
      </c>
    </row>
    <row r="76" spans="1:9" ht="38.25" x14ac:dyDescent="0.2">
      <c r="A76" s="210">
        <v>71</v>
      </c>
      <c r="B76" s="211" t="s">
        <v>1357</v>
      </c>
      <c r="C76" s="210" t="s">
        <v>1154</v>
      </c>
      <c r="D76" s="215" t="s">
        <v>1155</v>
      </c>
      <c r="E76" s="217" t="s">
        <v>1358</v>
      </c>
      <c r="F76" s="217" t="s">
        <v>1</v>
      </c>
      <c r="G76" s="217" t="s">
        <v>1</v>
      </c>
      <c r="H76" s="217" t="s">
        <v>1162</v>
      </c>
      <c r="I76" s="217" t="s">
        <v>1359</v>
      </c>
    </row>
    <row r="77" spans="1:9" ht="25.5" x14ac:dyDescent="0.2">
      <c r="A77" s="210">
        <v>72</v>
      </c>
      <c r="B77" s="211" t="s">
        <v>1360</v>
      </c>
      <c r="C77" s="210" t="s">
        <v>1154</v>
      </c>
      <c r="D77" s="215" t="s">
        <v>1155</v>
      </c>
      <c r="E77" s="217" t="s">
        <v>1361</v>
      </c>
      <c r="F77" s="217" t="s">
        <v>1</v>
      </c>
      <c r="G77" s="217" t="s">
        <v>1</v>
      </c>
      <c r="H77" s="217" t="s">
        <v>1162</v>
      </c>
      <c r="I77" s="217" t="s">
        <v>1362</v>
      </c>
    </row>
    <row r="78" spans="1:9" ht="25.5" x14ac:dyDescent="0.2">
      <c r="A78" s="210">
        <v>73</v>
      </c>
      <c r="B78" s="211" t="s">
        <v>1363</v>
      </c>
      <c r="C78" s="210" t="s">
        <v>1154</v>
      </c>
      <c r="D78" s="215" t="s">
        <v>1155</v>
      </c>
      <c r="E78" s="217" t="s">
        <v>1364</v>
      </c>
      <c r="F78" s="217" t="s">
        <v>1</v>
      </c>
      <c r="G78" s="217" t="s">
        <v>1</v>
      </c>
      <c r="H78" s="217" t="s">
        <v>1162</v>
      </c>
      <c r="I78" s="217" t="s">
        <v>1365</v>
      </c>
    </row>
    <row r="79" spans="1:9" ht="25.5" x14ac:dyDescent="0.2">
      <c r="A79" s="210">
        <v>74</v>
      </c>
      <c r="B79" s="211" t="s">
        <v>1366</v>
      </c>
      <c r="C79" s="210" t="s">
        <v>1154</v>
      </c>
      <c r="D79" s="215" t="s">
        <v>1155</v>
      </c>
      <c r="E79" s="217" t="s">
        <v>1367</v>
      </c>
      <c r="F79" s="217" t="s">
        <v>1</v>
      </c>
      <c r="G79" s="217" t="s">
        <v>1</v>
      </c>
      <c r="H79" s="212" t="s">
        <v>1162</v>
      </c>
      <c r="I79" s="217" t="s">
        <v>1368</v>
      </c>
    </row>
    <row r="80" spans="1:9" ht="76.5" x14ac:dyDescent="0.2">
      <c r="A80" s="210">
        <v>75</v>
      </c>
      <c r="B80" s="211" t="s">
        <v>1369</v>
      </c>
      <c r="C80" s="210" t="s">
        <v>1154</v>
      </c>
      <c r="D80" s="215" t="s">
        <v>1155</v>
      </c>
      <c r="E80" s="217" t="s">
        <v>1370</v>
      </c>
      <c r="F80" s="217" t="s">
        <v>1</v>
      </c>
      <c r="G80" s="217" t="s">
        <v>1</v>
      </c>
      <c r="H80" s="217" t="s">
        <v>1162</v>
      </c>
      <c r="I80" s="217" t="s">
        <v>1371</v>
      </c>
    </row>
    <row r="81" spans="1:9" ht="51" x14ac:dyDescent="0.2">
      <c r="A81" s="210">
        <v>76</v>
      </c>
      <c r="B81" s="211" t="s">
        <v>1372</v>
      </c>
      <c r="C81" s="219" t="s">
        <v>1154</v>
      </c>
      <c r="D81" s="215" t="s">
        <v>1155</v>
      </c>
      <c r="E81" s="222" t="s">
        <v>1373</v>
      </c>
      <c r="F81" s="228" t="s">
        <v>1</v>
      </c>
      <c r="G81" s="219" t="s">
        <v>1</v>
      </c>
      <c r="H81" s="217" t="s">
        <v>1162</v>
      </c>
      <c r="I81" s="217" t="s">
        <v>1374</v>
      </c>
    </row>
    <row r="82" spans="1:9" ht="38.25" x14ac:dyDescent="0.2">
      <c r="A82" s="210">
        <v>77</v>
      </c>
      <c r="B82" s="211" t="s">
        <v>1375</v>
      </c>
      <c r="C82" s="210" t="s">
        <v>1154</v>
      </c>
      <c r="D82" s="215" t="s">
        <v>1155</v>
      </c>
      <c r="E82" s="212" t="s">
        <v>1376</v>
      </c>
      <c r="F82" s="212" t="s">
        <v>1</v>
      </c>
      <c r="G82" s="212" t="s">
        <v>1</v>
      </c>
      <c r="H82" s="212" t="s">
        <v>1162</v>
      </c>
      <c r="I82" s="212" t="s">
        <v>1377</v>
      </c>
    </row>
    <row r="83" spans="1:9" ht="25.5" x14ac:dyDescent="0.2">
      <c r="A83" s="210">
        <v>78</v>
      </c>
      <c r="B83" s="211" t="s">
        <v>1378</v>
      </c>
      <c r="C83" s="210" t="s">
        <v>1154</v>
      </c>
      <c r="D83" s="215" t="s">
        <v>1155</v>
      </c>
      <c r="E83" s="212" t="s">
        <v>1379</v>
      </c>
      <c r="F83" s="212" t="s">
        <v>1</v>
      </c>
      <c r="G83" s="212" t="s">
        <v>1</v>
      </c>
      <c r="H83" s="212" t="s">
        <v>1162</v>
      </c>
      <c r="I83" s="212" t="s">
        <v>1380</v>
      </c>
    </row>
    <row r="84" spans="1:9" ht="38.25" x14ac:dyDescent="0.2">
      <c r="A84" s="210">
        <v>79</v>
      </c>
      <c r="B84" s="211" t="s">
        <v>1381</v>
      </c>
      <c r="C84" s="210" t="s">
        <v>1154</v>
      </c>
      <c r="D84" s="215" t="s">
        <v>1155</v>
      </c>
      <c r="E84" s="212" t="s">
        <v>1382</v>
      </c>
      <c r="F84" s="212" t="s">
        <v>1</v>
      </c>
      <c r="G84" s="212" t="s">
        <v>1</v>
      </c>
      <c r="H84" s="212" t="s">
        <v>1162</v>
      </c>
      <c r="I84" s="212" t="s">
        <v>1383</v>
      </c>
    </row>
    <row r="85" spans="1:9" ht="63.75" x14ac:dyDescent="0.2">
      <c r="A85" s="210">
        <v>80</v>
      </c>
      <c r="B85" s="211" t="s">
        <v>1384</v>
      </c>
      <c r="C85" s="210" t="s">
        <v>1154</v>
      </c>
      <c r="D85" s="215" t="s">
        <v>1155</v>
      </c>
      <c r="E85" s="212" t="s">
        <v>1385</v>
      </c>
      <c r="F85" s="212" t="s">
        <v>1</v>
      </c>
      <c r="G85" s="212" t="s">
        <v>1</v>
      </c>
      <c r="H85" s="212" t="s">
        <v>1162</v>
      </c>
      <c r="I85" s="212" t="s">
        <v>1386</v>
      </c>
    </row>
    <row r="86" spans="1:9" ht="25.5" x14ac:dyDescent="0.2">
      <c r="A86" s="210">
        <v>81</v>
      </c>
      <c r="B86" s="211" t="s">
        <v>1387</v>
      </c>
      <c r="C86" s="210" t="s">
        <v>1154</v>
      </c>
      <c r="D86" s="215" t="s">
        <v>1155</v>
      </c>
      <c r="E86" s="212" t="s">
        <v>1388</v>
      </c>
      <c r="F86" s="212" t="s">
        <v>1</v>
      </c>
      <c r="G86" s="212" t="s">
        <v>1</v>
      </c>
      <c r="H86" s="212" t="s">
        <v>1162</v>
      </c>
      <c r="I86" s="212" t="s">
        <v>1389</v>
      </c>
    </row>
    <row r="87" spans="1:9" ht="38.25" x14ac:dyDescent="0.2">
      <c r="A87" s="210">
        <v>82</v>
      </c>
      <c r="B87" s="211" t="s">
        <v>1390</v>
      </c>
      <c r="C87" s="210" t="s">
        <v>1154</v>
      </c>
      <c r="D87" s="215" t="s">
        <v>1155</v>
      </c>
      <c r="E87" s="212" t="s">
        <v>1391</v>
      </c>
      <c r="F87" s="212" t="s">
        <v>1</v>
      </c>
      <c r="G87" s="212" t="s">
        <v>1</v>
      </c>
      <c r="H87" s="212" t="s">
        <v>1162</v>
      </c>
      <c r="I87" s="212" t="s">
        <v>1392</v>
      </c>
    </row>
    <row r="88" spans="1:9" ht="38.25" x14ac:dyDescent="0.2">
      <c r="A88" s="210">
        <v>83</v>
      </c>
      <c r="B88" s="211" t="s">
        <v>1393</v>
      </c>
      <c r="C88" s="210" t="s">
        <v>1154</v>
      </c>
      <c r="D88" s="215" t="s">
        <v>1155</v>
      </c>
      <c r="E88" s="212" t="s">
        <v>1394</v>
      </c>
      <c r="F88" s="212" t="s">
        <v>1</v>
      </c>
      <c r="G88" s="212" t="s">
        <v>1</v>
      </c>
      <c r="H88" s="212" t="s">
        <v>1162</v>
      </c>
      <c r="I88" s="212" t="s">
        <v>1395</v>
      </c>
    </row>
    <row r="89" spans="1:9" ht="63.75" x14ac:dyDescent="0.2">
      <c r="A89" s="210">
        <v>84</v>
      </c>
      <c r="B89" s="211" t="s">
        <v>1396</v>
      </c>
      <c r="C89" s="210" t="s">
        <v>1154</v>
      </c>
      <c r="D89" s="215" t="s">
        <v>1155</v>
      </c>
      <c r="E89" s="212" t="s">
        <v>1397</v>
      </c>
      <c r="F89" s="212" t="s">
        <v>1</v>
      </c>
      <c r="G89" s="212" t="s">
        <v>1</v>
      </c>
      <c r="H89" s="212" t="s">
        <v>1162</v>
      </c>
      <c r="I89" s="212" t="s">
        <v>1398</v>
      </c>
    </row>
    <row r="90" spans="1:9" ht="51" x14ac:dyDescent="0.2">
      <c r="A90" s="210">
        <v>85</v>
      </c>
      <c r="B90" s="211" t="s">
        <v>1399</v>
      </c>
      <c r="C90" s="210" t="s">
        <v>1154</v>
      </c>
      <c r="D90" s="215" t="s">
        <v>1155</v>
      </c>
      <c r="E90" s="212" t="s">
        <v>1400</v>
      </c>
      <c r="F90" s="212" t="s">
        <v>1401</v>
      </c>
      <c r="G90" s="212" t="s">
        <v>1402</v>
      </c>
      <c r="H90" s="212"/>
      <c r="I90" s="212" t="s">
        <v>94</v>
      </c>
    </row>
    <row r="91" spans="1:9" ht="51" x14ac:dyDescent="0.2">
      <c r="A91" s="210">
        <v>86</v>
      </c>
      <c r="B91" s="211" t="s">
        <v>1403</v>
      </c>
      <c r="C91" s="210" t="s">
        <v>1154</v>
      </c>
      <c r="D91" s="215" t="s">
        <v>1155</v>
      </c>
      <c r="E91" s="212" t="s">
        <v>1404</v>
      </c>
      <c r="F91" s="212" t="s">
        <v>1</v>
      </c>
      <c r="G91" s="212" t="s">
        <v>1</v>
      </c>
      <c r="H91" s="212" t="s">
        <v>1162</v>
      </c>
      <c r="I91" s="212" t="s">
        <v>1405</v>
      </c>
    </row>
    <row r="92" spans="1:9" ht="38.25" x14ac:dyDescent="0.2">
      <c r="A92" s="210">
        <v>87</v>
      </c>
      <c r="B92" s="211" t="s">
        <v>1406</v>
      </c>
      <c r="C92" s="210" t="s">
        <v>1154</v>
      </c>
      <c r="D92" s="215" t="s">
        <v>1155</v>
      </c>
      <c r="E92" s="212" t="s">
        <v>1407</v>
      </c>
      <c r="F92" s="212" t="s">
        <v>1</v>
      </c>
      <c r="G92" s="212" t="s">
        <v>1</v>
      </c>
      <c r="H92" s="212" t="s">
        <v>1157</v>
      </c>
      <c r="I92" s="212" t="s">
        <v>94</v>
      </c>
    </row>
    <row r="93" spans="1:9" ht="51" x14ac:dyDescent="0.2">
      <c r="A93" s="210">
        <v>88</v>
      </c>
      <c r="B93" s="211" t="s">
        <v>1408</v>
      </c>
      <c r="C93" s="210" t="s">
        <v>1154</v>
      </c>
      <c r="D93" s="215" t="s">
        <v>1155</v>
      </c>
      <c r="E93" s="212" t="s">
        <v>1409</v>
      </c>
      <c r="F93" s="212" t="s">
        <v>1401</v>
      </c>
      <c r="G93" s="212" t="s">
        <v>1402</v>
      </c>
      <c r="H93" s="212"/>
      <c r="I93" s="212" t="s">
        <v>94</v>
      </c>
    </row>
    <row r="94" spans="1:9" ht="63.75" x14ac:dyDescent="0.2">
      <c r="A94" s="210">
        <v>89</v>
      </c>
      <c r="B94" s="214" t="s">
        <v>1410</v>
      </c>
      <c r="C94" s="224" t="s">
        <v>1154</v>
      </c>
      <c r="D94" s="224" t="s">
        <v>1155</v>
      </c>
      <c r="E94" s="224" t="s">
        <v>1411</v>
      </c>
      <c r="F94" s="224" t="s">
        <v>1</v>
      </c>
      <c r="G94" s="224" t="s">
        <v>1</v>
      </c>
      <c r="H94" s="224" t="s">
        <v>1162</v>
      </c>
      <c r="I94" s="224" t="s">
        <v>1412</v>
      </c>
    </row>
    <row r="95" spans="1:9" ht="25.5" x14ac:dyDescent="0.2">
      <c r="A95" s="210">
        <v>90</v>
      </c>
      <c r="B95" s="211" t="s">
        <v>1413</v>
      </c>
      <c r="C95" s="212" t="s">
        <v>1154</v>
      </c>
      <c r="D95" s="212" t="s">
        <v>1155</v>
      </c>
      <c r="E95" s="212" t="s">
        <v>1414</v>
      </c>
      <c r="F95" s="212" t="s">
        <v>1</v>
      </c>
      <c r="G95" s="212" t="s">
        <v>1</v>
      </c>
      <c r="H95" s="212" t="s">
        <v>1162</v>
      </c>
      <c r="I95" s="212" t="s">
        <v>1415</v>
      </c>
    </row>
    <row r="96" spans="1:9" ht="89.25" x14ac:dyDescent="0.2">
      <c r="A96" s="210">
        <v>91</v>
      </c>
      <c r="B96" s="211" t="s">
        <v>1416</v>
      </c>
      <c r="C96" s="212" t="s">
        <v>1154</v>
      </c>
      <c r="D96" s="212" t="s">
        <v>1155</v>
      </c>
      <c r="E96" s="212" t="s">
        <v>1417</v>
      </c>
      <c r="F96" s="212" t="s">
        <v>1</v>
      </c>
      <c r="G96" s="212" t="s">
        <v>1</v>
      </c>
      <c r="H96" s="212" t="s">
        <v>1162</v>
      </c>
      <c r="I96" s="212" t="s">
        <v>1418</v>
      </c>
    </row>
    <row r="97" spans="1:9" ht="25.5" x14ac:dyDescent="0.2">
      <c r="A97" s="210">
        <v>92</v>
      </c>
      <c r="B97" s="211" t="s">
        <v>1419</v>
      </c>
      <c r="C97" s="212" t="s">
        <v>1154</v>
      </c>
      <c r="D97" s="212" t="s">
        <v>1155</v>
      </c>
      <c r="E97" s="212" t="s">
        <v>1420</v>
      </c>
      <c r="F97" s="212" t="s">
        <v>1</v>
      </c>
      <c r="G97" s="212" t="s">
        <v>1</v>
      </c>
      <c r="H97" s="212" t="s">
        <v>1162</v>
      </c>
      <c r="I97" s="212" t="s">
        <v>1421</v>
      </c>
    </row>
    <row r="98" spans="1:9" ht="25.5" x14ac:dyDescent="0.2">
      <c r="A98" s="210">
        <v>93</v>
      </c>
      <c r="B98" s="211" t="s">
        <v>1422</v>
      </c>
      <c r="C98" s="212" t="s">
        <v>1154</v>
      </c>
      <c r="D98" s="212" t="s">
        <v>1155</v>
      </c>
      <c r="E98" s="212" t="s">
        <v>1423</v>
      </c>
      <c r="F98" s="212" t="s">
        <v>1</v>
      </c>
      <c r="G98" s="212" t="s">
        <v>1</v>
      </c>
      <c r="H98" s="212" t="s">
        <v>1162</v>
      </c>
      <c r="I98" s="212" t="s">
        <v>1424</v>
      </c>
    </row>
    <row r="99" spans="1:9" ht="38.25" x14ac:dyDescent="0.2">
      <c r="A99" s="210">
        <v>94</v>
      </c>
      <c r="B99" s="211" t="s">
        <v>1425</v>
      </c>
      <c r="C99" s="212" t="s">
        <v>1154</v>
      </c>
      <c r="D99" s="212" t="s">
        <v>1155</v>
      </c>
      <c r="E99" s="212" t="s">
        <v>1426</v>
      </c>
      <c r="F99" s="212" t="s">
        <v>1</v>
      </c>
      <c r="G99" s="212" t="s">
        <v>1</v>
      </c>
      <c r="H99" s="212" t="s">
        <v>1162</v>
      </c>
      <c r="I99" s="212" t="s">
        <v>1427</v>
      </c>
    </row>
    <row r="100" spans="1:9" ht="38.25" x14ac:dyDescent="0.2">
      <c r="A100" s="210">
        <v>95</v>
      </c>
      <c r="B100" s="229" t="s">
        <v>1428</v>
      </c>
      <c r="C100" s="230" t="s">
        <v>1154</v>
      </c>
      <c r="D100" s="230" t="s">
        <v>1155</v>
      </c>
      <c r="E100" s="212" t="s">
        <v>1429</v>
      </c>
      <c r="F100" s="212" t="s">
        <v>1</v>
      </c>
      <c r="G100" s="212" t="s">
        <v>1</v>
      </c>
      <c r="H100" s="212" t="s">
        <v>1162</v>
      </c>
      <c r="I100" s="224" t="s">
        <v>1430</v>
      </c>
    </row>
    <row r="101" spans="1:9" ht="38.25" x14ac:dyDescent="0.2">
      <c r="A101" s="210">
        <v>96</v>
      </c>
      <c r="B101" s="229" t="s">
        <v>1431</v>
      </c>
      <c r="C101" s="230" t="s">
        <v>1154</v>
      </c>
      <c r="D101" s="230" t="s">
        <v>1155</v>
      </c>
      <c r="E101" s="212" t="s">
        <v>1432</v>
      </c>
      <c r="F101" s="212" t="s">
        <v>1</v>
      </c>
      <c r="G101" s="212" t="s">
        <v>1</v>
      </c>
      <c r="H101" s="212" t="s">
        <v>1162</v>
      </c>
      <c r="I101" s="224" t="s">
        <v>1433</v>
      </c>
    </row>
    <row r="102" spans="1:9" ht="51" x14ac:dyDescent="0.2">
      <c r="A102" s="210">
        <v>97</v>
      </c>
      <c r="B102" s="226" t="s">
        <v>1434</v>
      </c>
      <c r="C102" s="210" t="s">
        <v>1154</v>
      </c>
      <c r="D102" s="215" t="s">
        <v>1155</v>
      </c>
      <c r="E102" s="231" t="s">
        <v>1435</v>
      </c>
      <c r="F102" s="231" t="s">
        <v>1</v>
      </c>
      <c r="G102" s="232" t="s">
        <v>1</v>
      </c>
      <c r="H102" s="232" t="s">
        <v>1162</v>
      </c>
      <c r="I102" s="232" t="s">
        <v>1436</v>
      </c>
    </row>
    <row r="103" spans="1:9" ht="75" x14ac:dyDescent="0.2">
      <c r="A103" s="210">
        <v>98</v>
      </c>
      <c r="B103" s="226" t="s">
        <v>1437</v>
      </c>
      <c r="C103" s="210" t="s">
        <v>1154</v>
      </c>
      <c r="D103" s="215" t="s">
        <v>1155</v>
      </c>
      <c r="E103" s="233" t="s">
        <v>1438</v>
      </c>
      <c r="F103" s="233" t="s">
        <v>1</v>
      </c>
      <c r="G103" s="234" t="s">
        <v>1</v>
      </c>
      <c r="H103" s="232" t="s">
        <v>1162</v>
      </c>
      <c r="I103" s="232" t="s">
        <v>1439</v>
      </c>
    </row>
    <row r="104" spans="1:9" ht="45" x14ac:dyDescent="0.2">
      <c r="A104" s="210">
        <v>99</v>
      </c>
      <c r="B104" s="226" t="s">
        <v>1440</v>
      </c>
      <c r="C104" s="210" t="s">
        <v>1154</v>
      </c>
      <c r="D104" s="215" t="s">
        <v>1155</v>
      </c>
      <c r="E104" s="235" t="s">
        <v>1441</v>
      </c>
      <c r="F104" s="235" t="s">
        <v>1</v>
      </c>
      <c r="G104" s="232" t="s">
        <v>1</v>
      </c>
      <c r="H104" s="232" t="s">
        <v>1162</v>
      </c>
      <c r="I104" s="232" t="s">
        <v>1442</v>
      </c>
    </row>
    <row r="105" spans="1:9" ht="25.5" x14ac:dyDescent="0.2">
      <c r="A105" s="210">
        <v>100</v>
      </c>
      <c r="B105" s="226" t="s">
        <v>1443</v>
      </c>
      <c r="C105" s="210" t="s">
        <v>1154</v>
      </c>
      <c r="D105" s="215" t="s">
        <v>1155</v>
      </c>
      <c r="E105" s="231" t="s">
        <v>1444</v>
      </c>
      <c r="F105" s="231" t="s">
        <v>1</v>
      </c>
      <c r="G105" s="232" t="s">
        <v>1</v>
      </c>
      <c r="H105" s="232" t="s">
        <v>1162</v>
      </c>
      <c r="I105" s="232" t="s">
        <v>1445</v>
      </c>
    </row>
    <row r="106" spans="1:9" ht="30" x14ac:dyDescent="0.2">
      <c r="A106" s="210">
        <v>101</v>
      </c>
      <c r="B106" s="226" t="s">
        <v>1446</v>
      </c>
      <c r="C106" s="210" t="s">
        <v>1154</v>
      </c>
      <c r="D106" s="215" t="s">
        <v>1155</v>
      </c>
      <c r="E106" s="233" t="s">
        <v>1447</v>
      </c>
      <c r="F106" s="233" t="s">
        <v>1</v>
      </c>
      <c r="G106" s="234" t="s">
        <v>1</v>
      </c>
      <c r="H106" s="232" t="s">
        <v>1162</v>
      </c>
      <c r="I106" s="232" t="s">
        <v>1448</v>
      </c>
    </row>
    <row r="107" spans="1:9" ht="105" x14ac:dyDescent="0.2">
      <c r="A107" s="210">
        <v>102</v>
      </c>
      <c r="B107" s="226" t="s">
        <v>1449</v>
      </c>
      <c r="C107" s="210" t="s">
        <v>1154</v>
      </c>
      <c r="D107" s="215" t="s">
        <v>1155</v>
      </c>
      <c r="E107" s="235" t="s">
        <v>1450</v>
      </c>
      <c r="F107" s="236" t="s">
        <v>1</v>
      </c>
      <c r="G107" s="232" t="s">
        <v>1</v>
      </c>
      <c r="H107" s="232" t="s">
        <v>1162</v>
      </c>
      <c r="I107" s="232" t="s">
        <v>1451</v>
      </c>
    </row>
    <row r="108" spans="1:9" ht="63.75" x14ac:dyDescent="0.2">
      <c r="A108" s="210">
        <v>103</v>
      </c>
      <c r="B108" s="226" t="s">
        <v>1452</v>
      </c>
      <c r="C108" s="210" t="s">
        <v>1154</v>
      </c>
      <c r="D108" s="215" t="s">
        <v>1155</v>
      </c>
      <c r="E108" s="237" t="s">
        <v>1453</v>
      </c>
      <c r="F108" s="237" t="s">
        <v>1</v>
      </c>
      <c r="G108" s="234" t="s">
        <v>1</v>
      </c>
      <c r="H108" s="232" t="s">
        <v>1162</v>
      </c>
      <c r="I108" s="232" t="s">
        <v>1454</v>
      </c>
    </row>
    <row r="109" spans="1:9" ht="30" x14ac:dyDescent="0.2">
      <c r="A109" s="210">
        <v>104</v>
      </c>
      <c r="B109" s="226" t="s">
        <v>1455</v>
      </c>
      <c r="C109" s="210" t="s">
        <v>1154</v>
      </c>
      <c r="D109" s="215" t="s">
        <v>1155</v>
      </c>
      <c r="E109" s="235" t="s">
        <v>1456</v>
      </c>
      <c r="F109" s="236" t="s">
        <v>1</v>
      </c>
      <c r="G109" s="232" t="s">
        <v>1</v>
      </c>
      <c r="H109" s="232" t="s">
        <v>1162</v>
      </c>
      <c r="I109" s="232" t="s">
        <v>1457</v>
      </c>
    </row>
    <row r="110" spans="1:9" ht="38.25" x14ac:dyDescent="0.2">
      <c r="A110" s="210">
        <v>105</v>
      </c>
      <c r="B110" s="226" t="s">
        <v>1458</v>
      </c>
      <c r="C110" s="210" t="s">
        <v>1154</v>
      </c>
      <c r="D110" s="215" t="s">
        <v>1155</v>
      </c>
      <c r="E110" s="231" t="s">
        <v>1459</v>
      </c>
      <c r="F110" s="231" t="s">
        <v>1</v>
      </c>
      <c r="G110" s="232" t="s">
        <v>1</v>
      </c>
      <c r="H110" s="232" t="s">
        <v>1162</v>
      </c>
      <c r="I110" s="232" t="s">
        <v>1460</v>
      </c>
    </row>
    <row r="111" spans="1:9" ht="38.25" x14ac:dyDescent="0.2">
      <c r="A111" s="210">
        <v>106</v>
      </c>
      <c r="B111" s="226" t="s">
        <v>1461</v>
      </c>
      <c r="C111" s="210" t="s">
        <v>1154</v>
      </c>
      <c r="D111" s="215" t="s">
        <v>1155</v>
      </c>
      <c r="E111" s="235" t="s">
        <v>1462</v>
      </c>
      <c r="F111" s="236" t="s">
        <v>1</v>
      </c>
      <c r="G111" s="232" t="s">
        <v>1</v>
      </c>
      <c r="H111" s="232" t="s">
        <v>1162</v>
      </c>
      <c r="I111" s="232" t="s">
        <v>1463</v>
      </c>
    </row>
    <row r="112" spans="1:9" ht="90" x14ac:dyDescent="0.2">
      <c r="A112" s="210">
        <v>107</v>
      </c>
      <c r="B112" s="211" t="s">
        <v>1464</v>
      </c>
      <c r="C112" s="210" t="s">
        <v>1154</v>
      </c>
      <c r="D112" s="215" t="s">
        <v>1155</v>
      </c>
      <c r="E112" s="233" t="s">
        <v>1465</v>
      </c>
      <c r="F112" s="237" t="s">
        <v>1</v>
      </c>
      <c r="G112" s="234" t="s">
        <v>1</v>
      </c>
      <c r="H112" s="232" t="s">
        <v>1162</v>
      </c>
      <c r="I112" s="232" t="s">
        <v>1466</v>
      </c>
    </row>
    <row r="113" spans="1:9" ht="45" x14ac:dyDescent="0.2">
      <c r="A113" s="210">
        <v>108</v>
      </c>
      <c r="B113" s="211" t="s">
        <v>1467</v>
      </c>
      <c r="C113" s="210" t="s">
        <v>1154</v>
      </c>
      <c r="D113" s="215" t="s">
        <v>1155</v>
      </c>
      <c r="E113" s="238" t="s">
        <v>1468</v>
      </c>
      <c r="F113" s="239" t="s">
        <v>1</v>
      </c>
      <c r="G113" s="240" t="s">
        <v>1</v>
      </c>
      <c r="H113" s="232" t="s">
        <v>1162</v>
      </c>
      <c r="I113" s="232" t="s">
        <v>1469</v>
      </c>
    </row>
    <row r="114" spans="1:9" ht="120" x14ac:dyDescent="0.2">
      <c r="A114" s="210">
        <v>109</v>
      </c>
      <c r="B114" s="211" t="s">
        <v>1470</v>
      </c>
      <c r="C114" s="210" t="s">
        <v>1154</v>
      </c>
      <c r="D114" s="215" t="s">
        <v>1155</v>
      </c>
      <c r="E114" s="238" t="s">
        <v>1471</v>
      </c>
      <c r="F114" s="239" t="s">
        <v>1</v>
      </c>
      <c r="G114" s="240" t="s">
        <v>1</v>
      </c>
      <c r="H114" s="232" t="s">
        <v>1162</v>
      </c>
      <c r="I114" s="232" t="s">
        <v>1472</v>
      </c>
    </row>
    <row r="115" spans="1:9" ht="120" x14ac:dyDescent="0.2">
      <c r="A115" s="210">
        <v>110</v>
      </c>
      <c r="B115" s="211" t="s">
        <v>1473</v>
      </c>
      <c r="C115" s="210" t="s">
        <v>1154</v>
      </c>
      <c r="D115" s="215" t="s">
        <v>1155</v>
      </c>
      <c r="E115" s="238" t="s">
        <v>1474</v>
      </c>
      <c r="F115" s="239" t="s">
        <v>1</v>
      </c>
      <c r="G115" s="240" t="s">
        <v>1</v>
      </c>
      <c r="H115" s="232" t="s">
        <v>1162</v>
      </c>
      <c r="I115" s="232" t="s">
        <v>1475</v>
      </c>
    </row>
    <row r="116" spans="1:9" ht="63.75" x14ac:dyDescent="0.2">
      <c r="A116" s="210">
        <v>111</v>
      </c>
      <c r="B116" s="211" t="s">
        <v>1476</v>
      </c>
      <c r="C116" s="210" t="s">
        <v>1154</v>
      </c>
      <c r="D116" s="215" t="s">
        <v>1155</v>
      </c>
      <c r="E116" s="236" t="s">
        <v>1477</v>
      </c>
      <c r="F116" s="236" t="s">
        <v>1</v>
      </c>
      <c r="G116" s="232" t="s">
        <v>1</v>
      </c>
      <c r="H116" s="232" t="s">
        <v>1162</v>
      </c>
      <c r="I116" s="232" t="s">
        <v>1478</v>
      </c>
    </row>
    <row r="117" spans="1:9" ht="51" x14ac:dyDescent="0.2">
      <c r="A117" s="210">
        <v>112</v>
      </c>
      <c r="B117" s="211" t="s">
        <v>1479</v>
      </c>
      <c r="C117" s="210" t="s">
        <v>1154</v>
      </c>
      <c r="D117" s="215" t="s">
        <v>1155</v>
      </c>
      <c r="E117" s="223" t="s">
        <v>1480</v>
      </c>
      <c r="F117" s="223" t="s">
        <v>1</v>
      </c>
      <c r="G117" s="217" t="s">
        <v>1</v>
      </c>
      <c r="H117" s="217" t="s">
        <v>1162</v>
      </c>
      <c r="I117" s="217" t="s">
        <v>1481</v>
      </c>
    </row>
    <row r="118" spans="1:9" ht="51" x14ac:dyDescent="0.2">
      <c r="A118" s="210">
        <v>113</v>
      </c>
      <c r="B118" s="211" t="s">
        <v>1482</v>
      </c>
      <c r="C118" s="210" t="s">
        <v>1154</v>
      </c>
      <c r="D118" s="215" t="s">
        <v>1155</v>
      </c>
      <c r="E118" s="223" t="s">
        <v>1483</v>
      </c>
      <c r="F118" s="223" t="s">
        <v>1</v>
      </c>
      <c r="G118" s="217" t="s">
        <v>1</v>
      </c>
      <c r="H118" s="217" t="s">
        <v>1162</v>
      </c>
      <c r="I118" s="217" t="s">
        <v>1484</v>
      </c>
    </row>
    <row r="119" spans="1:9" ht="25.5" x14ac:dyDescent="0.2">
      <c r="A119" s="210">
        <v>114</v>
      </c>
      <c r="B119" s="211" t="s">
        <v>1485</v>
      </c>
      <c r="C119" s="210" t="s">
        <v>1154</v>
      </c>
      <c r="D119" s="215" t="s">
        <v>1155</v>
      </c>
      <c r="E119" s="223" t="s">
        <v>1486</v>
      </c>
      <c r="F119" s="223" t="s">
        <v>1</v>
      </c>
      <c r="G119" s="217" t="s">
        <v>1</v>
      </c>
      <c r="H119" s="217" t="s">
        <v>1162</v>
      </c>
      <c r="I119" s="217" t="s">
        <v>1487</v>
      </c>
    </row>
    <row r="120" spans="1:9" ht="25.5" x14ac:dyDescent="0.2">
      <c r="A120" s="210">
        <v>115</v>
      </c>
      <c r="B120" s="211" t="s">
        <v>1488</v>
      </c>
      <c r="C120" s="210" t="s">
        <v>1154</v>
      </c>
      <c r="D120" s="215" t="s">
        <v>1155</v>
      </c>
      <c r="E120" s="223" t="s">
        <v>1444</v>
      </c>
      <c r="F120" s="223" t="s">
        <v>1</v>
      </c>
      <c r="G120" s="217" t="s">
        <v>1</v>
      </c>
      <c r="H120" s="217" t="s">
        <v>1162</v>
      </c>
      <c r="I120" s="217" t="s">
        <v>1489</v>
      </c>
    </row>
    <row r="121" spans="1:9" ht="25.5" x14ac:dyDescent="0.2">
      <c r="A121" s="210">
        <v>116</v>
      </c>
      <c r="B121" s="211" t="s">
        <v>1490</v>
      </c>
      <c r="C121" s="210" t="s">
        <v>1154</v>
      </c>
      <c r="D121" s="215" t="s">
        <v>1155</v>
      </c>
      <c r="E121" s="223" t="s">
        <v>1491</v>
      </c>
      <c r="F121" s="223" t="s">
        <v>1</v>
      </c>
      <c r="G121" s="217" t="s">
        <v>1</v>
      </c>
      <c r="H121" s="217" t="s">
        <v>1162</v>
      </c>
      <c r="I121" s="217" t="s">
        <v>1492</v>
      </c>
    </row>
    <row r="122" spans="1:9" ht="89.25" x14ac:dyDescent="0.2">
      <c r="A122" s="210">
        <v>117</v>
      </c>
      <c r="B122" s="211" t="s">
        <v>1493</v>
      </c>
      <c r="C122" s="210" t="s">
        <v>1154</v>
      </c>
      <c r="D122" s="215" t="s">
        <v>1155</v>
      </c>
      <c r="E122" s="223" t="s">
        <v>1494</v>
      </c>
      <c r="F122" s="223" t="s">
        <v>1</v>
      </c>
      <c r="G122" s="217" t="s">
        <v>1</v>
      </c>
      <c r="H122" s="217" t="s">
        <v>1162</v>
      </c>
      <c r="I122" s="217" t="s">
        <v>1495</v>
      </c>
    </row>
    <row r="123" spans="1:9" ht="38.25" x14ac:dyDescent="0.2">
      <c r="A123" s="210">
        <v>118</v>
      </c>
      <c r="B123" s="211" t="s">
        <v>1496</v>
      </c>
      <c r="C123" s="210" t="s">
        <v>1154</v>
      </c>
      <c r="D123" s="215" t="s">
        <v>1155</v>
      </c>
      <c r="E123" s="223" t="s">
        <v>1497</v>
      </c>
      <c r="F123" s="223" t="s">
        <v>1</v>
      </c>
      <c r="G123" s="217" t="s">
        <v>1</v>
      </c>
      <c r="H123" s="217" t="s">
        <v>1162</v>
      </c>
      <c r="I123" s="217" t="s">
        <v>1498</v>
      </c>
    </row>
    <row r="124" spans="1:9" ht="25.5" x14ac:dyDescent="0.2">
      <c r="A124" s="210">
        <v>119</v>
      </c>
      <c r="B124" s="211" t="s">
        <v>1499</v>
      </c>
      <c r="C124" s="210" t="s">
        <v>1154</v>
      </c>
      <c r="D124" s="215" t="s">
        <v>1155</v>
      </c>
      <c r="E124" s="223" t="s">
        <v>1500</v>
      </c>
      <c r="F124" s="223" t="s">
        <v>1</v>
      </c>
      <c r="G124" s="217" t="s">
        <v>1</v>
      </c>
      <c r="H124" s="217" t="s">
        <v>1162</v>
      </c>
      <c r="I124" s="217" t="s">
        <v>1501</v>
      </c>
    </row>
    <row r="125" spans="1:9" ht="25.5" x14ac:dyDescent="0.2">
      <c r="A125" s="210">
        <v>120</v>
      </c>
      <c r="B125" s="211" t="s">
        <v>1502</v>
      </c>
      <c r="C125" s="210" t="s">
        <v>1154</v>
      </c>
      <c r="D125" s="215" t="s">
        <v>1155</v>
      </c>
      <c r="E125" s="223" t="s">
        <v>1456</v>
      </c>
      <c r="F125" s="223" t="s">
        <v>1</v>
      </c>
      <c r="G125" s="217" t="s">
        <v>1</v>
      </c>
      <c r="H125" s="217" t="s">
        <v>1162</v>
      </c>
      <c r="I125" s="217" t="s">
        <v>1457</v>
      </c>
    </row>
    <row r="126" spans="1:9" ht="38.25" x14ac:dyDescent="0.2">
      <c r="A126" s="210">
        <v>121</v>
      </c>
      <c r="B126" s="211" t="s">
        <v>1503</v>
      </c>
      <c r="C126" s="210" t="s">
        <v>1154</v>
      </c>
      <c r="D126" s="215" t="s">
        <v>1155</v>
      </c>
      <c r="E126" s="223" t="s">
        <v>1504</v>
      </c>
      <c r="F126" s="223" t="s">
        <v>1</v>
      </c>
      <c r="G126" s="217" t="s">
        <v>1</v>
      </c>
      <c r="H126" s="217" t="s">
        <v>1162</v>
      </c>
      <c r="I126" s="217" t="s">
        <v>1505</v>
      </c>
    </row>
    <row r="127" spans="1:9" ht="38.25" x14ac:dyDescent="0.2">
      <c r="A127" s="210">
        <v>122</v>
      </c>
      <c r="B127" s="211" t="s">
        <v>1506</v>
      </c>
      <c r="C127" s="210" t="s">
        <v>1154</v>
      </c>
      <c r="D127" s="215" t="s">
        <v>1155</v>
      </c>
      <c r="E127" s="223" t="s">
        <v>1507</v>
      </c>
      <c r="F127" s="223" t="s">
        <v>1</v>
      </c>
      <c r="G127" s="217" t="s">
        <v>1</v>
      </c>
      <c r="H127" s="217" t="s">
        <v>1162</v>
      </c>
      <c r="I127" s="217" t="s">
        <v>1508</v>
      </c>
    </row>
    <row r="128" spans="1:9" ht="63.75" x14ac:dyDescent="0.2">
      <c r="A128" s="210">
        <v>123</v>
      </c>
      <c r="B128" s="211" t="s">
        <v>1509</v>
      </c>
      <c r="C128" s="210" t="s">
        <v>1154</v>
      </c>
      <c r="D128" s="215" t="s">
        <v>1155</v>
      </c>
      <c r="E128" s="223" t="s">
        <v>1510</v>
      </c>
      <c r="F128" s="223" t="s">
        <v>1</v>
      </c>
      <c r="G128" s="217" t="s">
        <v>1</v>
      </c>
      <c r="H128" s="217" t="s">
        <v>1162</v>
      </c>
      <c r="I128" s="217" t="s">
        <v>1511</v>
      </c>
    </row>
    <row r="129" spans="1:9" ht="38.25" x14ac:dyDescent="0.2">
      <c r="A129" s="210">
        <v>124</v>
      </c>
      <c r="B129" s="211" t="s">
        <v>1512</v>
      </c>
      <c r="C129" s="210" t="s">
        <v>1154</v>
      </c>
      <c r="D129" s="215" t="s">
        <v>1155</v>
      </c>
      <c r="E129" s="223" t="s">
        <v>1513</v>
      </c>
      <c r="F129" s="223" t="s">
        <v>1</v>
      </c>
      <c r="G129" s="217" t="s">
        <v>1</v>
      </c>
      <c r="H129" s="217" t="s">
        <v>1162</v>
      </c>
      <c r="I129" s="217" t="s">
        <v>1514</v>
      </c>
    </row>
    <row r="130" spans="1:9" ht="51" x14ac:dyDescent="0.2">
      <c r="A130" s="210">
        <v>125</v>
      </c>
      <c r="B130" s="211" t="s">
        <v>1515</v>
      </c>
      <c r="C130" s="210" t="s">
        <v>1154</v>
      </c>
      <c r="D130" s="215" t="s">
        <v>1155</v>
      </c>
      <c r="E130" s="223" t="s">
        <v>1516</v>
      </c>
      <c r="F130" s="223" t="s">
        <v>1</v>
      </c>
      <c r="G130" s="217" t="s">
        <v>1</v>
      </c>
      <c r="H130" s="217" t="s">
        <v>1162</v>
      </c>
      <c r="I130" s="217" t="s">
        <v>1517</v>
      </c>
    </row>
    <row r="131" spans="1:9" s="241" customFormat="1" ht="51" x14ac:dyDescent="0.2">
      <c r="A131" s="210">
        <v>126</v>
      </c>
      <c r="B131" s="211" t="s">
        <v>1518</v>
      </c>
      <c r="C131" s="210" t="s">
        <v>1154</v>
      </c>
      <c r="D131" s="215" t="s">
        <v>1155</v>
      </c>
      <c r="E131" s="223" t="s">
        <v>1519</v>
      </c>
      <c r="F131" s="223" t="s">
        <v>1</v>
      </c>
      <c r="G131" s="217" t="s">
        <v>1</v>
      </c>
      <c r="H131" s="217" t="s">
        <v>1162</v>
      </c>
      <c r="I131" s="217" t="s">
        <v>1520</v>
      </c>
    </row>
    <row r="132" spans="1:9" s="241" customFormat="1" ht="76.5" x14ac:dyDescent="0.2">
      <c r="A132" s="210">
        <v>127</v>
      </c>
      <c r="B132" s="211" t="s">
        <v>1521</v>
      </c>
      <c r="C132" s="210" t="s">
        <v>1154</v>
      </c>
      <c r="D132" s="215" t="s">
        <v>1155</v>
      </c>
      <c r="E132" s="223" t="s">
        <v>1522</v>
      </c>
      <c r="F132" s="223" t="s">
        <v>1</v>
      </c>
      <c r="G132" s="217" t="s">
        <v>1</v>
      </c>
      <c r="H132" s="217" t="s">
        <v>1162</v>
      </c>
      <c r="I132" s="217" t="s">
        <v>1523</v>
      </c>
    </row>
    <row r="133" spans="1:9" s="241" customFormat="1" ht="38.25" x14ac:dyDescent="0.2">
      <c r="A133" s="210">
        <v>128</v>
      </c>
      <c r="B133" s="211" t="s">
        <v>1524</v>
      </c>
      <c r="C133" s="210" t="s">
        <v>1154</v>
      </c>
      <c r="D133" s="215" t="s">
        <v>1155</v>
      </c>
      <c r="E133" s="223" t="s">
        <v>1525</v>
      </c>
      <c r="F133" s="223" t="s">
        <v>1</v>
      </c>
      <c r="G133" s="217" t="s">
        <v>1</v>
      </c>
      <c r="H133" s="217" t="s">
        <v>1162</v>
      </c>
      <c r="I133" s="217" t="s">
        <v>1526</v>
      </c>
    </row>
    <row r="134" spans="1:9" s="241" customFormat="1" ht="25.5" x14ac:dyDescent="0.2">
      <c r="A134" s="210">
        <v>129</v>
      </c>
      <c r="B134" s="211" t="s">
        <v>1527</v>
      </c>
      <c r="C134" s="210" t="s">
        <v>1154</v>
      </c>
      <c r="D134" s="215" t="s">
        <v>1155</v>
      </c>
      <c r="E134" s="223" t="s">
        <v>1528</v>
      </c>
      <c r="F134" s="223" t="s">
        <v>1</v>
      </c>
      <c r="G134" s="217" t="s">
        <v>1</v>
      </c>
      <c r="H134" s="217" t="s">
        <v>1162</v>
      </c>
      <c r="I134" s="217" t="s">
        <v>1529</v>
      </c>
    </row>
    <row r="135" spans="1:9" s="241" customFormat="1" ht="25.5" x14ac:dyDescent="0.2">
      <c r="A135" s="210">
        <v>130</v>
      </c>
      <c r="B135" s="211" t="s">
        <v>1530</v>
      </c>
      <c r="C135" s="210" t="s">
        <v>1154</v>
      </c>
      <c r="D135" s="215" t="s">
        <v>1155</v>
      </c>
      <c r="E135" s="223" t="s">
        <v>1531</v>
      </c>
      <c r="F135" s="223" t="s">
        <v>1</v>
      </c>
      <c r="G135" s="217" t="s">
        <v>1</v>
      </c>
      <c r="H135" s="217" t="s">
        <v>1162</v>
      </c>
      <c r="I135" s="217" t="s">
        <v>1532</v>
      </c>
    </row>
    <row r="136" spans="1:9" s="241" customFormat="1" ht="38.25" x14ac:dyDescent="0.2">
      <c r="A136" s="210">
        <v>131</v>
      </c>
      <c r="B136" s="211" t="s">
        <v>1533</v>
      </c>
      <c r="C136" s="210" t="s">
        <v>1154</v>
      </c>
      <c r="D136" s="215" t="s">
        <v>1155</v>
      </c>
      <c r="E136" s="223" t="s">
        <v>1534</v>
      </c>
      <c r="F136" s="223" t="s">
        <v>1</v>
      </c>
      <c r="G136" s="217" t="s">
        <v>1</v>
      </c>
      <c r="H136" s="217" t="s">
        <v>1162</v>
      </c>
      <c r="I136" s="217" t="s">
        <v>1535</v>
      </c>
    </row>
    <row r="137" spans="1:9" s="241" customFormat="1" ht="38.25" x14ac:dyDescent="0.2">
      <c r="A137" s="210">
        <v>132</v>
      </c>
      <c r="B137" s="211" t="s">
        <v>1536</v>
      </c>
      <c r="C137" s="210" t="s">
        <v>1154</v>
      </c>
      <c r="D137" s="215" t="s">
        <v>1155</v>
      </c>
      <c r="E137" s="223" t="s">
        <v>1537</v>
      </c>
      <c r="F137" s="223" t="s">
        <v>1</v>
      </c>
      <c r="G137" s="217" t="s">
        <v>1</v>
      </c>
      <c r="H137" s="217" t="s">
        <v>1162</v>
      </c>
      <c r="I137" s="217" t="s">
        <v>1538</v>
      </c>
    </row>
    <row r="138" spans="1:9" s="241" customFormat="1" ht="25.5" x14ac:dyDescent="0.2">
      <c r="A138" s="210">
        <v>133</v>
      </c>
      <c r="B138" s="211" t="s">
        <v>1539</v>
      </c>
      <c r="C138" s="210" t="s">
        <v>1154</v>
      </c>
      <c r="D138" s="215" t="s">
        <v>1155</v>
      </c>
      <c r="E138" s="223" t="s">
        <v>1540</v>
      </c>
      <c r="F138" s="223" t="s">
        <v>1</v>
      </c>
      <c r="G138" s="217" t="s">
        <v>1</v>
      </c>
      <c r="H138" s="217" t="s">
        <v>1162</v>
      </c>
      <c r="I138" s="217" t="s">
        <v>1541</v>
      </c>
    </row>
    <row r="139" spans="1:9" s="241" customFormat="1" ht="25.5" x14ac:dyDescent="0.2">
      <c r="A139" s="210">
        <v>134</v>
      </c>
      <c r="B139" s="211" t="s">
        <v>1542</v>
      </c>
      <c r="C139" s="210" t="s">
        <v>1154</v>
      </c>
      <c r="D139" s="215" t="s">
        <v>1155</v>
      </c>
      <c r="E139" s="223" t="s">
        <v>1543</v>
      </c>
      <c r="F139" s="223" t="s">
        <v>1</v>
      </c>
      <c r="G139" s="217" t="s">
        <v>1</v>
      </c>
      <c r="H139" s="217" t="s">
        <v>1162</v>
      </c>
      <c r="I139" s="217" t="s">
        <v>1544</v>
      </c>
    </row>
    <row r="140" spans="1:9" s="241" customFormat="1" ht="38.25" x14ac:dyDescent="0.2">
      <c r="A140" s="210">
        <v>135</v>
      </c>
      <c r="B140" s="211" t="s">
        <v>1545</v>
      </c>
      <c r="C140" s="210" t="s">
        <v>1154</v>
      </c>
      <c r="D140" s="215" t="s">
        <v>1155</v>
      </c>
      <c r="E140" s="223" t="s">
        <v>1546</v>
      </c>
      <c r="F140" s="223" t="s">
        <v>1</v>
      </c>
      <c r="G140" s="217" t="s">
        <v>1</v>
      </c>
      <c r="H140" s="217" t="s">
        <v>1162</v>
      </c>
      <c r="I140" s="217" t="s">
        <v>1547</v>
      </c>
    </row>
    <row r="141" spans="1:9" s="241" customFormat="1" ht="25.5" x14ac:dyDescent="0.2">
      <c r="A141" s="210">
        <v>136</v>
      </c>
      <c r="B141" s="211" t="s">
        <v>1548</v>
      </c>
      <c r="C141" s="210" t="s">
        <v>1154</v>
      </c>
      <c r="D141" s="215" t="s">
        <v>1155</v>
      </c>
      <c r="E141" s="223" t="s">
        <v>1549</v>
      </c>
      <c r="F141" s="223" t="s">
        <v>1</v>
      </c>
      <c r="G141" s="217" t="s">
        <v>1</v>
      </c>
      <c r="H141" s="217" t="s">
        <v>1162</v>
      </c>
      <c r="I141" s="217" t="s">
        <v>1550</v>
      </c>
    </row>
    <row r="142" spans="1:9" s="241" customFormat="1" ht="63.75" x14ac:dyDescent="0.2">
      <c r="A142" s="210">
        <v>137</v>
      </c>
      <c r="B142" s="211" t="s">
        <v>1551</v>
      </c>
      <c r="C142" s="210" t="s">
        <v>1154</v>
      </c>
      <c r="D142" s="215" t="s">
        <v>1155</v>
      </c>
      <c r="E142" s="223" t="s">
        <v>1552</v>
      </c>
      <c r="F142" s="223" t="s">
        <v>1</v>
      </c>
      <c r="G142" s="217" t="s">
        <v>1</v>
      </c>
      <c r="H142" s="217" t="s">
        <v>1162</v>
      </c>
      <c r="I142" s="217" t="s">
        <v>1553</v>
      </c>
    </row>
    <row r="143" spans="1:9" s="241" customFormat="1" ht="63.75" x14ac:dyDescent="0.2">
      <c r="A143" s="210">
        <v>138</v>
      </c>
      <c r="B143" s="211" t="s">
        <v>1554</v>
      </c>
      <c r="C143" s="210" t="s">
        <v>1154</v>
      </c>
      <c r="D143" s="215" t="s">
        <v>1155</v>
      </c>
      <c r="E143" s="223" t="s">
        <v>1555</v>
      </c>
      <c r="F143" s="223" t="s">
        <v>1</v>
      </c>
      <c r="G143" s="217" t="s">
        <v>1</v>
      </c>
      <c r="H143" s="217" t="s">
        <v>1162</v>
      </c>
      <c r="I143" s="217" t="s">
        <v>1556</v>
      </c>
    </row>
    <row r="144" spans="1:9" s="241" customFormat="1" ht="38.25" x14ac:dyDescent="0.2">
      <c r="A144" s="210">
        <v>139</v>
      </c>
      <c r="B144" s="211" t="s">
        <v>1557</v>
      </c>
      <c r="C144" s="210" t="s">
        <v>1154</v>
      </c>
      <c r="D144" s="215" t="s">
        <v>1155</v>
      </c>
      <c r="E144" s="223" t="s">
        <v>1558</v>
      </c>
      <c r="F144" s="223" t="s">
        <v>1</v>
      </c>
      <c r="G144" s="217" t="s">
        <v>1</v>
      </c>
      <c r="H144" s="217" t="s">
        <v>1162</v>
      </c>
      <c r="I144" s="217" t="s">
        <v>1559</v>
      </c>
    </row>
    <row r="145" spans="1:9" s="241" customFormat="1" ht="25.5" x14ac:dyDescent="0.2">
      <c r="A145" s="210">
        <v>140</v>
      </c>
      <c r="B145" s="211" t="s">
        <v>1560</v>
      </c>
      <c r="C145" s="219" t="s">
        <v>1154</v>
      </c>
      <c r="D145" s="215" t="s">
        <v>1155</v>
      </c>
      <c r="E145" s="223" t="s">
        <v>1561</v>
      </c>
      <c r="F145" s="223" t="s">
        <v>1</v>
      </c>
      <c r="G145" s="217" t="s">
        <v>1</v>
      </c>
      <c r="H145" s="217" t="s">
        <v>1162</v>
      </c>
      <c r="I145" s="217" t="s">
        <v>1562</v>
      </c>
    </row>
    <row r="146" spans="1:9" s="241" customFormat="1" ht="51" x14ac:dyDescent="0.2">
      <c r="A146" s="210">
        <v>141</v>
      </c>
      <c r="B146" s="211" t="s">
        <v>1563</v>
      </c>
      <c r="C146" s="219" t="s">
        <v>1154</v>
      </c>
      <c r="D146" s="215" t="s">
        <v>1155</v>
      </c>
      <c r="E146" s="223" t="s">
        <v>1564</v>
      </c>
      <c r="F146" s="223" t="s">
        <v>1</v>
      </c>
      <c r="G146" s="217" t="s">
        <v>1</v>
      </c>
      <c r="H146" s="217" t="s">
        <v>1162</v>
      </c>
      <c r="I146" s="217" t="s">
        <v>1565</v>
      </c>
    </row>
    <row r="147" spans="1:9" s="241" customFormat="1" ht="63.75" x14ac:dyDescent="0.2">
      <c r="A147" s="210">
        <v>142</v>
      </c>
      <c r="B147" s="211" t="s">
        <v>1566</v>
      </c>
      <c r="C147" s="219" t="s">
        <v>1154</v>
      </c>
      <c r="D147" s="215" t="s">
        <v>1155</v>
      </c>
      <c r="E147" s="223" t="s">
        <v>1567</v>
      </c>
      <c r="F147" s="223" t="s">
        <v>1</v>
      </c>
      <c r="G147" s="217" t="s">
        <v>1</v>
      </c>
      <c r="H147" s="217" t="s">
        <v>1162</v>
      </c>
      <c r="I147" s="217" t="s">
        <v>1568</v>
      </c>
    </row>
    <row r="148" spans="1:9" s="241" customFormat="1" ht="51" x14ac:dyDescent="0.2">
      <c r="A148" s="210">
        <v>143</v>
      </c>
      <c r="B148" s="211" t="s">
        <v>1569</v>
      </c>
      <c r="C148" s="219" t="s">
        <v>1154</v>
      </c>
      <c r="D148" s="215" t="s">
        <v>1155</v>
      </c>
      <c r="E148" s="223" t="s">
        <v>1570</v>
      </c>
      <c r="F148" s="223" t="s">
        <v>1</v>
      </c>
      <c r="G148" s="217" t="s">
        <v>1</v>
      </c>
      <c r="H148" s="217" t="s">
        <v>1162</v>
      </c>
      <c r="I148" s="217" t="s">
        <v>1571</v>
      </c>
    </row>
    <row r="149" spans="1:9" s="241" customFormat="1" ht="63.75" x14ac:dyDescent="0.2">
      <c r="A149" s="210">
        <v>144</v>
      </c>
      <c r="B149" s="211" t="s">
        <v>1572</v>
      </c>
      <c r="C149" s="219" t="s">
        <v>1154</v>
      </c>
      <c r="D149" s="215" t="s">
        <v>1155</v>
      </c>
      <c r="E149" s="223" t="s">
        <v>1573</v>
      </c>
      <c r="F149" s="223" t="s">
        <v>1</v>
      </c>
      <c r="G149" s="217" t="s">
        <v>1</v>
      </c>
      <c r="H149" s="217" t="s">
        <v>1162</v>
      </c>
      <c r="I149" s="217" t="s">
        <v>1574</v>
      </c>
    </row>
    <row r="150" spans="1:9" s="241" customFormat="1" ht="38.25" x14ac:dyDescent="0.2">
      <c r="A150" s="210">
        <v>145</v>
      </c>
      <c r="B150" s="211" t="s">
        <v>1575</v>
      </c>
      <c r="C150" s="219" t="s">
        <v>1154</v>
      </c>
      <c r="D150" s="215" t="s">
        <v>1155</v>
      </c>
      <c r="E150" s="223" t="s">
        <v>1576</v>
      </c>
      <c r="F150" s="223" t="s">
        <v>1</v>
      </c>
      <c r="G150" s="217" t="s">
        <v>1</v>
      </c>
      <c r="H150" s="217" t="s">
        <v>1162</v>
      </c>
      <c r="I150" s="217" t="s">
        <v>1577</v>
      </c>
    </row>
    <row r="151" spans="1:9" s="241" customFormat="1" ht="63.75" x14ac:dyDescent="0.2">
      <c r="A151" s="210">
        <v>146</v>
      </c>
      <c r="B151" s="211" t="s">
        <v>1578</v>
      </c>
      <c r="C151" s="219" t="s">
        <v>1154</v>
      </c>
      <c r="D151" s="215" t="s">
        <v>1155</v>
      </c>
      <c r="E151" s="223" t="s">
        <v>1579</v>
      </c>
      <c r="F151" s="223" t="s">
        <v>1</v>
      </c>
      <c r="G151" s="217" t="s">
        <v>1</v>
      </c>
      <c r="H151" s="217" t="s">
        <v>1162</v>
      </c>
      <c r="I151" s="217" t="s">
        <v>1580</v>
      </c>
    </row>
    <row r="152" spans="1:9" s="241" customFormat="1" ht="25.5" x14ac:dyDescent="0.2">
      <c r="A152" s="210">
        <v>147</v>
      </c>
      <c r="B152" s="211" t="s">
        <v>1581</v>
      </c>
      <c r="C152" s="219" t="s">
        <v>1154</v>
      </c>
      <c r="D152" s="215" t="s">
        <v>1155</v>
      </c>
      <c r="E152" s="223" t="s">
        <v>1582</v>
      </c>
      <c r="F152" s="223" t="s">
        <v>1</v>
      </c>
      <c r="G152" s="217" t="s">
        <v>1</v>
      </c>
      <c r="H152" s="217" t="s">
        <v>1162</v>
      </c>
      <c r="I152" s="217" t="s">
        <v>1583</v>
      </c>
    </row>
    <row r="153" spans="1:9" s="241" customFormat="1" ht="51" x14ac:dyDescent="0.2">
      <c r="A153" s="210">
        <v>148</v>
      </c>
      <c r="B153" s="211" t="s">
        <v>1584</v>
      </c>
      <c r="C153" s="219" t="s">
        <v>1154</v>
      </c>
      <c r="D153" s="215" t="s">
        <v>1155</v>
      </c>
      <c r="E153" s="223" t="s">
        <v>1585</v>
      </c>
      <c r="F153" s="223" t="s">
        <v>1</v>
      </c>
      <c r="G153" s="217" t="s">
        <v>1</v>
      </c>
      <c r="H153" s="217" t="s">
        <v>1162</v>
      </c>
      <c r="I153" s="217" t="s">
        <v>1586</v>
      </c>
    </row>
    <row r="154" spans="1:9" s="241" customFormat="1" ht="25.5" x14ac:dyDescent="0.2">
      <c r="A154" s="210">
        <v>149</v>
      </c>
      <c r="B154" s="211" t="s">
        <v>1587</v>
      </c>
      <c r="C154" s="219" t="s">
        <v>1154</v>
      </c>
      <c r="D154" s="215" t="s">
        <v>1155</v>
      </c>
      <c r="E154" s="223" t="s">
        <v>1588</v>
      </c>
      <c r="F154" s="223" t="s">
        <v>1</v>
      </c>
      <c r="G154" s="217" t="s">
        <v>1</v>
      </c>
      <c r="H154" s="217" t="s">
        <v>1162</v>
      </c>
      <c r="I154" s="217" t="s">
        <v>1589</v>
      </c>
    </row>
    <row r="155" spans="1:9" s="241" customFormat="1" ht="38.25" x14ac:dyDescent="0.2">
      <c r="A155" s="210">
        <v>150</v>
      </c>
      <c r="B155" s="211" t="s">
        <v>1590</v>
      </c>
      <c r="C155" s="219" t="s">
        <v>1154</v>
      </c>
      <c r="D155" s="215" t="s">
        <v>1155</v>
      </c>
      <c r="E155" s="223" t="s">
        <v>1591</v>
      </c>
      <c r="F155" s="223" t="s">
        <v>1</v>
      </c>
      <c r="G155" s="217" t="s">
        <v>1</v>
      </c>
      <c r="H155" s="217" t="s">
        <v>1162</v>
      </c>
      <c r="I155" s="217" t="s">
        <v>1592</v>
      </c>
    </row>
    <row r="156" spans="1:9" s="241" customFormat="1" ht="102" x14ac:dyDescent="0.2">
      <c r="A156" s="210">
        <v>151</v>
      </c>
      <c r="B156" s="211" t="s">
        <v>1593</v>
      </c>
      <c r="C156" s="219" t="s">
        <v>1154</v>
      </c>
      <c r="D156" s="215" t="s">
        <v>1155</v>
      </c>
      <c r="E156" s="223" t="s">
        <v>1594</v>
      </c>
      <c r="F156" s="223" t="s">
        <v>1</v>
      </c>
      <c r="G156" s="217" t="s">
        <v>1</v>
      </c>
      <c r="H156" s="217" t="s">
        <v>1162</v>
      </c>
      <c r="I156" s="217" t="s">
        <v>1595</v>
      </c>
    </row>
    <row r="157" spans="1:9" s="241" customFormat="1" ht="38.25" x14ac:dyDescent="0.2">
      <c r="A157" s="210">
        <v>152</v>
      </c>
      <c r="B157" s="211" t="s">
        <v>1596</v>
      </c>
      <c r="C157" s="219" t="s">
        <v>1154</v>
      </c>
      <c r="D157" s="215" t="s">
        <v>1155</v>
      </c>
      <c r="E157" s="223" t="s">
        <v>1597</v>
      </c>
      <c r="F157" s="223" t="s">
        <v>1</v>
      </c>
      <c r="G157" s="217" t="s">
        <v>1</v>
      </c>
      <c r="H157" s="217" t="s">
        <v>1162</v>
      </c>
      <c r="I157" s="217" t="s">
        <v>1598</v>
      </c>
    </row>
    <row r="158" spans="1:9" s="241" customFormat="1" ht="51" x14ac:dyDescent="0.2">
      <c r="A158" s="210">
        <v>153</v>
      </c>
      <c r="B158" s="211" t="s">
        <v>1599</v>
      </c>
      <c r="C158" s="219" t="s">
        <v>1154</v>
      </c>
      <c r="D158" s="215" t="s">
        <v>1155</v>
      </c>
      <c r="E158" s="223" t="s">
        <v>1600</v>
      </c>
      <c r="F158" s="223" t="s">
        <v>1</v>
      </c>
      <c r="G158" s="217" t="s">
        <v>1</v>
      </c>
      <c r="H158" s="217" t="s">
        <v>1162</v>
      </c>
      <c r="I158" s="217" t="s">
        <v>1601</v>
      </c>
    </row>
    <row r="159" spans="1:9" s="241" customFormat="1" ht="51" x14ac:dyDescent="0.2">
      <c r="A159" s="210">
        <v>154</v>
      </c>
      <c r="B159" s="211" t="s">
        <v>1602</v>
      </c>
      <c r="C159" s="219" t="s">
        <v>1154</v>
      </c>
      <c r="D159" s="215" t="s">
        <v>1155</v>
      </c>
      <c r="E159" s="223" t="s">
        <v>1603</v>
      </c>
      <c r="F159" s="223" t="s">
        <v>1</v>
      </c>
      <c r="G159" s="217" t="s">
        <v>1</v>
      </c>
      <c r="H159" s="217" t="s">
        <v>1162</v>
      </c>
      <c r="I159" s="217" t="s">
        <v>1604</v>
      </c>
    </row>
    <row r="160" spans="1:9" s="241" customFormat="1" ht="38.25" x14ac:dyDescent="0.2">
      <c r="A160" s="210">
        <v>155</v>
      </c>
      <c r="B160" s="211" t="s">
        <v>1605</v>
      </c>
      <c r="C160" s="219" t="s">
        <v>1154</v>
      </c>
      <c r="D160" s="215" t="s">
        <v>1155</v>
      </c>
      <c r="E160" s="223" t="s">
        <v>1606</v>
      </c>
      <c r="F160" s="223" t="s">
        <v>1</v>
      </c>
      <c r="G160" s="217" t="s">
        <v>1</v>
      </c>
      <c r="H160" s="217" t="s">
        <v>1162</v>
      </c>
      <c r="I160" s="217" t="s">
        <v>1607</v>
      </c>
    </row>
    <row r="161" spans="1:9" s="241" customFormat="1" ht="38.25" x14ac:dyDescent="0.2">
      <c r="A161" s="210">
        <v>156</v>
      </c>
      <c r="B161" s="211" t="s">
        <v>1608</v>
      </c>
      <c r="C161" s="219" t="s">
        <v>1154</v>
      </c>
      <c r="D161" s="215" t="s">
        <v>1155</v>
      </c>
      <c r="E161" s="223" t="s">
        <v>1609</v>
      </c>
      <c r="F161" s="223" t="s">
        <v>1</v>
      </c>
      <c r="G161" s="217" t="s">
        <v>1</v>
      </c>
      <c r="H161" s="217" t="s">
        <v>1162</v>
      </c>
      <c r="I161" s="217" t="s">
        <v>1610</v>
      </c>
    </row>
    <row r="162" spans="1:9" s="241" customFormat="1" ht="38.25" x14ac:dyDescent="0.2">
      <c r="A162" s="210">
        <v>157</v>
      </c>
      <c r="B162" s="211" t="s">
        <v>1611</v>
      </c>
      <c r="C162" s="219" t="s">
        <v>1154</v>
      </c>
      <c r="D162" s="215" t="s">
        <v>1155</v>
      </c>
      <c r="E162" s="223" t="s">
        <v>1612</v>
      </c>
      <c r="F162" s="223" t="s">
        <v>1</v>
      </c>
      <c r="G162" s="217" t="s">
        <v>1</v>
      </c>
      <c r="H162" s="217" t="s">
        <v>1162</v>
      </c>
      <c r="I162" s="217" t="s">
        <v>1613</v>
      </c>
    </row>
    <row r="163" spans="1:9" s="241" customFormat="1" ht="38.25" x14ac:dyDescent="0.2">
      <c r="A163" s="210">
        <v>158</v>
      </c>
      <c r="B163" s="211" t="s">
        <v>1614</v>
      </c>
      <c r="C163" s="219" t="s">
        <v>1154</v>
      </c>
      <c r="D163" s="215" t="s">
        <v>1155</v>
      </c>
      <c r="E163" s="223" t="s">
        <v>1615</v>
      </c>
      <c r="F163" s="223" t="s">
        <v>1</v>
      </c>
      <c r="G163" s="217" t="s">
        <v>1</v>
      </c>
      <c r="H163" s="217" t="s">
        <v>1162</v>
      </c>
      <c r="I163" s="217" t="s">
        <v>1616</v>
      </c>
    </row>
    <row r="164" spans="1:9" s="241" customFormat="1" ht="25.5" x14ac:dyDescent="0.2">
      <c r="A164" s="210">
        <v>159</v>
      </c>
      <c r="B164" s="211" t="s">
        <v>1617</v>
      </c>
      <c r="C164" s="219" t="s">
        <v>1154</v>
      </c>
      <c r="D164" s="215" t="s">
        <v>1155</v>
      </c>
      <c r="E164" s="223" t="s">
        <v>1618</v>
      </c>
      <c r="F164" s="223" t="s">
        <v>1</v>
      </c>
      <c r="G164" s="217" t="s">
        <v>1</v>
      </c>
      <c r="H164" s="217" t="s">
        <v>1162</v>
      </c>
      <c r="I164" s="217" t="s">
        <v>1619</v>
      </c>
    </row>
    <row r="165" spans="1:9" s="241" customFormat="1" ht="25.5" x14ac:dyDescent="0.2">
      <c r="A165" s="210">
        <v>160</v>
      </c>
      <c r="B165" s="211" t="s">
        <v>1620</v>
      </c>
      <c r="C165" s="219" t="s">
        <v>1154</v>
      </c>
      <c r="D165" s="215" t="s">
        <v>1155</v>
      </c>
      <c r="E165" s="223" t="s">
        <v>1621</v>
      </c>
      <c r="F165" s="223" t="s">
        <v>1</v>
      </c>
      <c r="G165" s="217" t="s">
        <v>1</v>
      </c>
      <c r="H165" s="217" t="s">
        <v>1162</v>
      </c>
      <c r="I165" s="217" t="s">
        <v>1622</v>
      </c>
    </row>
    <row r="166" spans="1:9" s="241" customFormat="1" ht="38.25" x14ac:dyDescent="0.2">
      <c r="A166" s="210">
        <v>161</v>
      </c>
      <c r="B166" s="211" t="s">
        <v>1623</v>
      </c>
      <c r="C166" s="219" t="s">
        <v>1154</v>
      </c>
      <c r="D166" s="215" t="s">
        <v>1155</v>
      </c>
      <c r="E166" s="223" t="s">
        <v>1624</v>
      </c>
      <c r="F166" s="223" t="s">
        <v>1</v>
      </c>
      <c r="G166" s="217" t="s">
        <v>1</v>
      </c>
      <c r="H166" s="217" t="s">
        <v>1162</v>
      </c>
      <c r="I166" s="217" t="s">
        <v>1625</v>
      </c>
    </row>
    <row r="167" spans="1:9" s="241" customFormat="1" ht="63.75" x14ac:dyDescent="0.2">
      <c r="A167" s="210">
        <v>162</v>
      </c>
      <c r="B167" s="211" t="s">
        <v>1626</v>
      </c>
      <c r="C167" s="219" t="s">
        <v>1154</v>
      </c>
      <c r="D167" s="215" t="s">
        <v>1155</v>
      </c>
      <c r="E167" s="223" t="s">
        <v>1627</v>
      </c>
      <c r="F167" s="223" t="s">
        <v>1</v>
      </c>
      <c r="G167" s="217" t="s">
        <v>1</v>
      </c>
      <c r="H167" s="217" t="s">
        <v>1162</v>
      </c>
      <c r="I167" s="217" t="s">
        <v>1628</v>
      </c>
    </row>
    <row r="168" spans="1:9" s="241" customFormat="1" ht="38.25" x14ac:dyDescent="0.2">
      <c r="A168" s="210">
        <v>163</v>
      </c>
      <c r="B168" s="211" t="s">
        <v>1629</v>
      </c>
      <c r="C168" s="219" t="s">
        <v>1154</v>
      </c>
      <c r="D168" s="215" t="s">
        <v>1155</v>
      </c>
      <c r="E168" s="223" t="s">
        <v>1630</v>
      </c>
      <c r="F168" s="223" t="s">
        <v>1</v>
      </c>
      <c r="G168" s="217" t="s">
        <v>1</v>
      </c>
      <c r="H168" s="217" t="s">
        <v>1162</v>
      </c>
      <c r="I168" s="217" t="s">
        <v>1631</v>
      </c>
    </row>
    <row r="169" spans="1:9" s="241" customFormat="1" ht="25.5" x14ac:dyDescent="0.2">
      <c r="A169" s="210">
        <v>164</v>
      </c>
      <c r="B169" s="211" t="s">
        <v>1632</v>
      </c>
      <c r="C169" s="210" t="s">
        <v>1154</v>
      </c>
      <c r="D169" s="215" t="s">
        <v>1155</v>
      </c>
      <c r="E169" s="217" t="s">
        <v>1633</v>
      </c>
      <c r="F169" s="217" t="s">
        <v>1</v>
      </c>
      <c r="G169" s="217" t="s">
        <v>1</v>
      </c>
      <c r="H169" s="217" t="s">
        <v>1162</v>
      </c>
      <c r="I169" s="217" t="s">
        <v>1634</v>
      </c>
    </row>
    <row r="170" spans="1:9" s="241" customFormat="1" ht="25.5" x14ac:dyDescent="0.2">
      <c r="A170" s="210">
        <v>165</v>
      </c>
      <c r="B170" s="211" t="s">
        <v>1635</v>
      </c>
      <c r="C170" s="210" t="s">
        <v>1154</v>
      </c>
      <c r="D170" s="215" t="s">
        <v>1155</v>
      </c>
      <c r="E170" s="217" t="s">
        <v>1636</v>
      </c>
      <c r="F170" s="217" t="s">
        <v>1</v>
      </c>
      <c r="G170" s="217" t="s">
        <v>1</v>
      </c>
      <c r="H170" s="217" t="s">
        <v>1162</v>
      </c>
      <c r="I170" s="217" t="s">
        <v>1637</v>
      </c>
    </row>
    <row r="171" spans="1:9" s="241" customFormat="1" ht="38.25" x14ac:dyDescent="0.2">
      <c r="A171" s="210">
        <v>166</v>
      </c>
      <c r="B171" s="211" t="s">
        <v>1638</v>
      </c>
      <c r="C171" s="210" t="s">
        <v>1154</v>
      </c>
      <c r="D171" s="215" t="s">
        <v>1155</v>
      </c>
      <c r="E171" s="217" t="s">
        <v>1639</v>
      </c>
      <c r="F171" s="217" t="s">
        <v>1</v>
      </c>
      <c r="G171" s="217" t="s">
        <v>1</v>
      </c>
      <c r="H171" s="217" t="s">
        <v>1162</v>
      </c>
      <c r="I171" s="217" t="s">
        <v>1640</v>
      </c>
    </row>
    <row r="172" spans="1:9" s="241" customFormat="1" ht="51" x14ac:dyDescent="0.2">
      <c r="A172" s="210">
        <v>167</v>
      </c>
      <c r="B172" s="211" t="s">
        <v>1641</v>
      </c>
      <c r="C172" s="210" t="s">
        <v>1154</v>
      </c>
      <c r="D172" s="215" t="s">
        <v>1155</v>
      </c>
      <c r="E172" s="217" t="s">
        <v>1642</v>
      </c>
      <c r="F172" s="217" t="s">
        <v>1</v>
      </c>
      <c r="G172" s="217" t="s">
        <v>1</v>
      </c>
      <c r="H172" s="217" t="s">
        <v>1162</v>
      </c>
      <c r="I172" s="217" t="s">
        <v>1643</v>
      </c>
    </row>
    <row r="173" spans="1:9" s="241" customFormat="1" ht="63.75" x14ac:dyDescent="0.2">
      <c r="A173" s="210">
        <v>168</v>
      </c>
      <c r="B173" s="211" t="s">
        <v>1644</v>
      </c>
      <c r="C173" s="210" t="s">
        <v>1154</v>
      </c>
      <c r="D173" s="215" t="s">
        <v>1155</v>
      </c>
      <c r="E173" s="217" t="s">
        <v>1645</v>
      </c>
      <c r="F173" s="217" t="s">
        <v>1</v>
      </c>
      <c r="G173" s="217" t="s">
        <v>1</v>
      </c>
      <c r="H173" s="217" t="s">
        <v>1162</v>
      </c>
      <c r="I173" s="217" t="s">
        <v>1646</v>
      </c>
    </row>
    <row r="174" spans="1:9" s="241" customFormat="1" ht="38.25" x14ac:dyDescent="0.2">
      <c r="A174" s="210">
        <v>169</v>
      </c>
      <c r="B174" s="211" t="s">
        <v>1647</v>
      </c>
      <c r="C174" s="210" t="s">
        <v>1154</v>
      </c>
      <c r="D174" s="215" t="s">
        <v>1155</v>
      </c>
      <c r="E174" s="217" t="s">
        <v>1648</v>
      </c>
      <c r="F174" s="217" t="s">
        <v>1</v>
      </c>
      <c r="G174" s="217" t="s">
        <v>1</v>
      </c>
      <c r="H174" s="217" t="s">
        <v>1162</v>
      </c>
      <c r="I174" s="217" t="s">
        <v>1649</v>
      </c>
    </row>
    <row r="175" spans="1:9" s="241" customFormat="1" ht="25.5" x14ac:dyDescent="0.2">
      <c r="A175" s="210">
        <v>170</v>
      </c>
      <c r="B175" s="211" t="s">
        <v>1650</v>
      </c>
      <c r="C175" s="210" t="s">
        <v>1154</v>
      </c>
      <c r="D175" s="215" t="s">
        <v>1155</v>
      </c>
      <c r="E175" s="217" t="s">
        <v>1651</v>
      </c>
      <c r="F175" s="217" t="s">
        <v>1</v>
      </c>
      <c r="G175" s="217" t="s">
        <v>1</v>
      </c>
      <c r="H175" s="217" t="s">
        <v>1162</v>
      </c>
      <c r="I175" s="217" t="s">
        <v>1652</v>
      </c>
    </row>
    <row r="176" spans="1:9" s="241" customFormat="1" ht="25.5" x14ac:dyDescent="0.2">
      <c r="A176" s="210">
        <v>171</v>
      </c>
      <c r="B176" s="211" t="s">
        <v>1653</v>
      </c>
      <c r="C176" s="219" t="s">
        <v>1154</v>
      </c>
      <c r="D176" s="215" t="s">
        <v>1155</v>
      </c>
      <c r="E176" s="217" t="s">
        <v>1654</v>
      </c>
      <c r="F176" s="217" t="s">
        <v>1</v>
      </c>
      <c r="G176" s="217" t="s">
        <v>1</v>
      </c>
      <c r="H176" s="217" t="s">
        <v>1162</v>
      </c>
      <c r="I176" s="217" t="s">
        <v>1655</v>
      </c>
    </row>
    <row r="177" spans="1:9" s="241" customFormat="1" ht="25.5" x14ac:dyDescent="0.2">
      <c r="A177" s="210">
        <v>172</v>
      </c>
      <c r="B177" s="211" t="s">
        <v>1656</v>
      </c>
      <c r="C177" s="219" t="s">
        <v>1154</v>
      </c>
      <c r="D177" s="215" t="s">
        <v>1155</v>
      </c>
      <c r="E177" s="217" t="s">
        <v>1657</v>
      </c>
      <c r="F177" s="217" t="s">
        <v>1</v>
      </c>
      <c r="G177" s="217" t="s">
        <v>1</v>
      </c>
      <c r="H177" s="217" t="s">
        <v>1162</v>
      </c>
      <c r="I177" s="217" t="s">
        <v>1658</v>
      </c>
    </row>
    <row r="178" spans="1:9" s="241" customFormat="1" ht="51" x14ac:dyDescent="0.2">
      <c r="A178" s="210">
        <v>173</v>
      </c>
      <c r="B178" s="211" t="s">
        <v>1659</v>
      </c>
      <c r="C178" s="210" t="s">
        <v>1154</v>
      </c>
      <c r="D178" s="215" t="s">
        <v>1155</v>
      </c>
      <c r="E178" s="217" t="s">
        <v>1660</v>
      </c>
      <c r="F178" s="217" t="s">
        <v>1</v>
      </c>
      <c r="G178" s="217" t="s">
        <v>1</v>
      </c>
      <c r="H178" s="217" t="s">
        <v>1162</v>
      </c>
      <c r="I178" s="217" t="s">
        <v>1661</v>
      </c>
    </row>
    <row r="179" spans="1:9" ht="38.25" x14ac:dyDescent="0.2">
      <c r="A179" s="210">
        <v>174</v>
      </c>
      <c r="B179" s="211" t="s">
        <v>1662</v>
      </c>
      <c r="C179" s="210" t="s">
        <v>1154</v>
      </c>
      <c r="D179" s="215" t="s">
        <v>1155</v>
      </c>
      <c r="E179" s="217" t="s">
        <v>1663</v>
      </c>
      <c r="F179" s="217" t="s">
        <v>1</v>
      </c>
      <c r="G179" s="217" t="s">
        <v>1</v>
      </c>
      <c r="H179" s="217" t="s">
        <v>1162</v>
      </c>
      <c r="I179" s="217" t="s">
        <v>1664</v>
      </c>
    </row>
    <row r="180" spans="1:9" s="241" customFormat="1" ht="25.5" x14ac:dyDescent="0.2">
      <c r="A180" s="210">
        <v>175</v>
      </c>
      <c r="B180" s="211" t="s">
        <v>1665</v>
      </c>
      <c r="C180" s="210" t="s">
        <v>1154</v>
      </c>
      <c r="D180" s="215" t="s">
        <v>1155</v>
      </c>
      <c r="E180" s="217" t="s">
        <v>1666</v>
      </c>
      <c r="F180" s="217" t="s">
        <v>1</v>
      </c>
      <c r="G180" s="217" t="s">
        <v>1</v>
      </c>
      <c r="H180" s="217" t="s">
        <v>1162</v>
      </c>
      <c r="I180" s="217" t="s">
        <v>1667</v>
      </c>
    </row>
    <row r="181" spans="1:9" s="241" customFormat="1" ht="51" x14ac:dyDescent="0.2">
      <c r="A181" s="210">
        <v>176</v>
      </c>
      <c r="B181" s="211" t="s">
        <v>1668</v>
      </c>
      <c r="C181" s="210" t="s">
        <v>1154</v>
      </c>
      <c r="D181" s="215" t="s">
        <v>1155</v>
      </c>
      <c r="E181" s="217" t="s">
        <v>1669</v>
      </c>
      <c r="F181" s="217" t="s">
        <v>1401</v>
      </c>
      <c r="G181" s="217" t="s">
        <v>1402</v>
      </c>
      <c r="H181" s="217"/>
      <c r="I181" s="217" t="s">
        <v>94</v>
      </c>
    </row>
    <row r="182" spans="1:9" s="241" customFormat="1" ht="28.5" x14ac:dyDescent="0.2">
      <c r="A182" s="210">
        <v>177</v>
      </c>
      <c r="B182" s="211" t="s">
        <v>1670</v>
      </c>
      <c r="C182" s="210" t="s">
        <v>1154</v>
      </c>
      <c r="D182" s="215" t="s">
        <v>1155</v>
      </c>
      <c r="E182" s="217" t="s">
        <v>1671</v>
      </c>
      <c r="F182" s="217" t="s">
        <v>1</v>
      </c>
      <c r="G182" s="217" t="s">
        <v>1</v>
      </c>
      <c r="H182" s="217" t="s">
        <v>1162</v>
      </c>
      <c r="I182" s="217" t="s">
        <v>1672</v>
      </c>
    </row>
    <row r="183" spans="1:9" s="241" customFormat="1" ht="38.25" x14ac:dyDescent="0.2">
      <c r="A183" s="210">
        <v>178</v>
      </c>
      <c r="B183" s="211" t="s">
        <v>1673</v>
      </c>
      <c r="C183" s="219" t="s">
        <v>1154</v>
      </c>
      <c r="D183" s="215" t="s">
        <v>1155</v>
      </c>
      <c r="E183" s="217" t="s">
        <v>1674</v>
      </c>
      <c r="F183" s="217" t="s">
        <v>1</v>
      </c>
      <c r="G183" s="217" t="s">
        <v>1</v>
      </c>
      <c r="H183" s="217" t="s">
        <v>1162</v>
      </c>
      <c r="I183" s="217" t="s">
        <v>1675</v>
      </c>
    </row>
    <row r="184" spans="1:9" s="241" customFormat="1" ht="25.5" x14ac:dyDescent="0.2">
      <c r="A184" s="210">
        <v>179</v>
      </c>
      <c r="B184" s="211" t="s">
        <v>1676</v>
      </c>
      <c r="C184" s="219" t="s">
        <v>1154</v>
      </c>
      <c r="D184" s="215" t="s">
        <v>1155</v>
      </c>
      <c r="E184" s="217" t="s">
        <v>1677</v>
      </c>
      <c r="F184" s="217" t="s">
        <v>1</v>
      </c>
      <c r="G184" s="217" t="s">
        <v>1</v>
      </c>
      <c r="H184" s="217" t="s">
        <v>1162</v>
      </c>
      <c r="I184" s="217" t="s">
        <v>1678</v>
      </c>
    </row>
    <row r="185" spans="1:9" s="241" customFormat="1" ht="25.5" x14ac:dyDescent="0.2">
      <c r="A185" s="210">
        <v>180</v>
      </c>
      <c r="B185" s="211" t="s">
        <v>1679</v>
      </c>
      <c r="C185" s="219" t="s">
        <v>1154</v>
      </c>
      <c r="D185" s="215" t="s">
        <v>1155</v>
      </c>
      <c r="E185" s="217" t="s">
        <v>1680</v>
      </c>
      <c r="F185" s="217" t="s">
        <v>1</v>
      </c>
      <c r="G185" s="217" t="s">
        <v>1</v>
      </c>
      <c r="H185" s="217" t="s">
        <v>1162</v>
      </c>
      <c r="I185" s="217" t="s">
        <v>1681</v>
      </c>
    </row>
    <row r="186" spans="1:9" s="241" customFormat="1" ht="25.5" x14ac:dyDescent="0.2">
      <c r="A186" s="210">
        <v>181</v>
      </c>
      <c r="B186" s="211" t="s">
        <v>1682</v>
      </c>
      <c r="C186" s="210" t="s">
        <v>1154</v>
      </c>
      <c r="D186" s="215" t="s">
        <v>1155</v>
      </c>
      <c r="E186" s="217" t="s">
        <v>1683</v>
      </c>
      <c r="F186" s="217" t="s">
        <v>1</v>
      </c>
      <c r="G186" s="217" t="s">
        <v>1</v>
      </c>
      <c r="H186" s="217" t="s">
        <v>1162</v>
      </c>
      <c r="I186" s="217" t="s">
        <v>1684</v>
      </c>
    </row>
    <row r="187" spans="1:9" s="241" customFormat="1" ht="51" x14ac:dyDescent="0.2">
      <c r="A187" s="210">
        <v>182</v>
      </c>
      <c r="B187" s="211" t="s">
        <v>1685</v>
      </c>
      <c r="C187" s="210" t="s">
        <v>1154</v>
      </c>
      <c r="D187" s="215" t="s">
        <v>1155</v>
      </c>
      <c r="E187" s="217" t="s">
        <v>1686</v>
      </c>
      <c r="F187" s="217" t="s">
        <v>1</v>
      </c>
      <c r="G187" s="217" t="s">
        <v>1</v>
      </c>
      <c r="H187" s="217" t="s">
        <v>1162</v>
      </c>
      <c r="I187" s="217" t="s">
        <v>1687</v>
      </c>
    </row>
    <row r="188" spans="1:9" s="241" customFormat="1" ht="25.5" x14ac:dyDescent="0.2">
      <c r="A188" s="210">
        <v>183</v>
      </c>
      <c r="B188" s="211" t="s">
        <v>1688</v>
      </c>
      <c r="C188" s="210" t="s">
        <v>1154</v>
      </c>
      <c r="D188" s="215" t="s">
        <v>1155</v>
      </c>
      <c r="E188" s="217" t="s">
        <v>1689</v>
      </c>
      <c r="F188" s="217" t="s">
        <v>1</v>
      </c>
      <c r="G188" s="217" t="s">
        <v>1</v>
      </c>
      <c r="H188" s="217" t="s">
        <v>1162</v>
      </c>
      <c r="I188" s="217" t="s">
        <v>1690</v>
      </c>
    </row>
    <row r="189" spans="1:9" s="241" customFormat="1" ht="25.5" x14ac:dyDescent="0.2">
      <c r="A189" s="210">
        <v>184</v>
      </c>
      <c r="B189" s="211" t="s">
        <v>1691</v>
      </c>
      <c r="C189" s="219" t="s">
        <v>1154</v>
      </c>
      <c r="D189" s="215" t="s">
        <v>1155</v>
      </c>
      <c r="E189" s="217" t="s">
        <v>1692</v>
      </c>
      <c r="F189" s="217" t="s">
        <v>1</v>
      </c>
      <c r="G189" s="217" t="s">
        <v>1</v>
      </c>
      <c r="H189" s="217" t="s">
        <v>1162</v>
      </c>
      <c r="I189" s="217" t="s">
        <v>1693</v>
      </c>
    </row>
    <row r="190" spans="1:9" s="241" customFormat="1" ht="25.5" x14ac:dyDescent="0.2">
      <c r="A190" s="210">
        <v>185</v>
      </c>
      <c r="B190" s="211" t="s">
        <v>1691</v>
      </c>
      <c r="C190" s="219" t="s">
        <v>1154</v>
      </c>
      <c r="D190" s="215" t="s">
        <v>1155</v>
      </c>
      <c r="E190" s="217" t="s">
        <v>1694</v>
      </c>
      <c r="F190" s="217" t="s">
        <v>1</v>
      </c>
      <c r="G190" s="217" t="s">
        <v>1</v>
      </c>
      <c r="H190" s="217" t="s">
        <v>1162</v>
      </c>
      <c r="I190" s="217" t="s">
        <v>1695</v>
      </c>
    </row>
    <row r="191" spans="1:9" s="241" customFormat="1" ht="25.5" x14ac:dyDescent="0.2">
      <c r="A191" s="210">
        <v>186</v>
      </c>
      <c r="B191" s="211" t="s">
        <v>1696</v>
      </c>
      <c r="C191" s="219" t="s">
        <v>1154</v>
      </c>
      <c r="D191" s="215" t="s">
        <v>1155</v>
      </c>
      <c r="E191" s="217" t="s">
        <v>1697</v>
      </c>
      <c r="F191" s="217" t="s">
        <v>1</v>
      </c>
      <c r="G191" s="217" t="s">
        <v>1</v>
      </c>
      <c r="H191" s="217" t="s">
        <v>1162</v>
      </c>
      <c r="I191" s="217" t="s">
        <v>1698</v>
      </c>
    </row>
    <row r="192" spans="1:9" s="241" customFormat="1" ht="25.5" x14ac:dyDescent="0.2">
      <c r="A192" s="210">
        <v>187</v>
      </c>
      <c r="B192" s="211" t="s">
        <v>1699</v>
      </c>
      <c r="C192" s="219" t="s">
        <v>1154</v>
      </c>
      <c r="D192" s="215" t="s">
        <v>1155</v>
      </c>
      <c r="E192" s="217" t="s">
        <v>1700</v>
      </c>
      <c r="F192" s="217" t="s">
        <v>1</v>
      </c>
      <c r="G192" s="217" t="s">
        <v>1</v>
      </c>
      <c r="H192" s="217" t="s">
        <v>1162</v>
      </c>
      <c r="I192" s="217" t="s">
        <v>1701</v>
      </c>
    </row>
    <row r="193" spans="1:9" s="241" customFormat="1" ht="51" x14ac:dyDescent="0.2">
      <c r="A193" s="210">
        <v>188</v>
      </c>
      <c r="B193" s="211" t="s">
        <v>1702</v>
      </c>
      <c r="C193" s="219" t="s">
        <v>1154</v>
      </c>
      <c r="D193" s="215" t="s">
        <v>1155</v>
      </c>
      <c r="E193" s="217" t="s">
        <v>1703</v>
      </c>
      <c r="F193" s="217" t="s">
        <v>1</v>
      </c>
      <c r="G193" s="217" t="s">
        <v>1</v>
      </c>
      <c r="H193" s="217" t="s">
        <v>1162</v>
      </c>
      <c r="I193" s="217" t="s">
        <v>1704</v>
      </c>
    </row>
    <row r="194" spans="1:9" s="241" customFormat="1" ht="38.25" x14ac:dyDescent="0.2">
      <c r="A194" s="210">
        <v>189</v>
      </c>
      <c r="B194" s="211" t="s">
        <v>1705</v>
      </c>
      <c r="C194" s="210" t="s">
        <v>1154</v>
      </c>
      <c r="D194" s="215" t="s">
        <v>1155</v>
      </c>
      <c r="E194" s="217" t="s">
        <v>1706</v>
      </c>
      <c r="F194" s="217" t="s">
        <v>1</v>
      </c>
      <c r="G194" s="217" t="s">
        <v>1</v>
      </c>
      <c r="H194" s="217" t="s">
        <v>1162</v>
      </c>
      <c r="I194" s="217" t="s">
        <v>1707</v>
      </c>
    </row>
    <row r="195" spans="1:9" s="241" customFormat="1" ht="25.5" x14ac:dyDescent="0.2">
      <c r="A195" s="210">
        <v>190</v>
      </c>
      <c r="B195" s="211" t="s">
        <v>1708</v>
      </c>
      <c r="C195" s="210" t="s">
        <v>1154</v>
      </c>
      <c r="D195" s="215" t="s">
        <v>1155</v>
      </c>
      <c r="E195" s="217" t="s">
        <v>1709</v>
      </c>
      <c r="F195" s="217" t="s">
        <v>1</v>
      </c>
      <c r="G195" s="217" t="s">
        <v>1</v>
      </c>
      <c r="H195" s="217" t="s">
        <v>1162</v>
      </c>
      <c r="I195" s="217" t="s">
        <v>1710</v>
      </c>
    </row>
    <row r="196" spans="1:9" s="241" customFormat="1" ht="38.25" x14ac:dyDescent="0.2">
      <c r="A196" s="210">
        <v>191</v>
      </c>
      <c r="B196" s="211" t="s">
        <v>1711</v>
      </c>
      <c r="C196" s="210" t="s">
        <v>1154</v>
      </c>
      <c r="D196" s="215" t="s">
        <v>1155</v>
      </c>
      <c r="E196" s="217" t="s">
        <v>1712</v>
      </c>
      <c r="F196" s="217" t="s">
        <v>1</v>
      </c>
      <c r="G196" s="217" t="s">
        <v>1</v>
      </c>
      <c r="H196" s="217" t="s">
        <v>1162</v>
      </c>
      <c r="I196" s="217" t="s">
        <v>1713</v>
      </c>
    </row>
    <row r="197" spans="1:9" s="241" customFormat="1" ht="51" x14ac:dyDescent="0.2">
      <c r="A197" s="210">
        <v>192</v>
      </c>
      <c r="B197" s="211" t="s">
        <v>1714</v>
      </c>
      <c r="C197" s="210" t="s">
        <v>1154</v>
      </c>
      <c r="D197" s="215" t="s">
        <v>1155</v>
      </c>
      <c r="E197" s="212" t="s">
        <v>1715</v>
      </c>
      <c r="F197" s="212" t="s">
        <v>1</v>
      </c>
      <c r="G197" s="212" t="s">
        <v>1402</v>
      </c>
      <c r="H197" s="212"/>
      <c r="I197" s="212" t="s">
        <v>94</v>
      </c>
    </row>
    <row r="198" spans="1:9" s="241" customFormat="1" ht="51" x14ac:dyDescent="0.2">
      <c r="A198" s="210">
        <v>193</v>
      </c>
      <c r="B198" s="211" t="s">
        <v>1716</v>
      </c>
      <c r="C198" s="210" t="s">
        <v>1154</v>
      </c>
      <c r="D198" s="215" t="s">
        <v>1155</v>
      </c>
      <c r="E198" s="212" t="s">
        <v>1717</v>
      </c>
      <c r="F198" s="212" t="s">
        <v>1</v>
      </c>
      <c r="G198" s="212" t="s">
        <v>1402</v>
      </c>
      <c r="H198" s="212"/>
      <c r="I198" s="212"/>
    </row>
    <row r="199" spans="1:9" s="241" customFormat="1" ht="51" x14ac:dyDescent="0.2">
      <c r="A199" s="210">
        <v>194</v>
      </c>
      <c r="B199" s="211" t="s">
        <v>1718</v>
      </c>
      <c r="C199" s="219" t="s">
        <v>1154</v>
      </c>
      <c r="D199" s="215" t="s">
        <v>1155</v>
      </c>
      <c r="E199" s="212" t="s">
        <v>1719</v>
      </c>
      <c r="F199" s="212" t="s">
        <v>1</v>
      </c>
      <c r="G199" s="212" t="s">
        <v>1402</v>
      </c>
      <c r="H199" s="212"/>
      <c r="I199" s="212"/>
    </row>
    <row r="200" spans="1:9" s="241" customFormat="1" ht="25.5" x14ac:dyDescent="0.2">
      <c r="A200" s="210">
        <v>195</v>
      </c>
      <c r="B200" s="211" t="s">
        <v>1720</v>
      </c>
      <c r="C200" s="219" t="s">
        <v>1154</v>
      </c>
      <c r="D200" s="215" t="s">
        <v>1155</v>
      </c>
      <c r="E200" s="212" t="s">
        <v>1721</v>
      </c>
      <c r="F200" s="212" t="s">
        <v>1</v>
      </c>
      <c r="G200" s="212" t="s">
        <v>1</v>
      </c>
      <c r="H200" s="212" t="s">
        <v>1162</v>
      </c>
      <c r="I200" s="212" t="s">
        <v>1722</v>
      </c>
    </row>
    <row r="201" spans="1:9" s="241" customFormat="1" ht="25.5" x14ac:dyDescent="0.2">
      <c r="A201" s="210">
        <v>196</v>
      </c>
      <c r="B201" s="211" t="s">
        <v>1723</v>
      </c>
      <c r="C201" s="219" t="s">
        <v>1154</v>
      </c>
      <c r="D201" s="215" t="s">
        <v>1155</v>
      </c>
      <c r="E201" s="212" t="s">
        <v>1724</v>
      </c>
      <c r="F201" s="212" t="s">
        <v>1</v>
      </c>
      <c r="G201" s="212" t="s">
        <v>1</v>
      </c>
      <c r="H201" s="212" t="s">
        <v>1162</v>
      </c>
      <c r="I201" s="212" t="s">
        <v>1725</v>
      </c>
    </row>
    <row r="202" spans="1:9" s="241" customFormat="1" ht="38.25" x14ac:dyDescent="0.2">
      <c r="A202" s="210">
        <v>197</v>
      </c>
      <c r="B202" s="211" t="s">
        <v>1726</v>
      </c>
      <c r="C202" s="219" t="s">
        <v>1154</v>
      </c>
      <c r="D202" s="215" t="s">
        <v>1155</v>
      </c>
      <c r="E202" s="212" t="s">
        <v>1727</v>
      </c>
      <c r="F202" s="212" t="s">
        <v>1</v>
      </c>
      <c r="G202" s="212" t="s">
        <v>1</v>
      </c>
      <c r="H202" s="212" t="s">
        <v>1162</v>
      </c>
      <c r="I202" s="212" t="s">
        <v>1728</v>
      </c>
    </row>
    <row r="203" spans="1:9" ht="25.5" x14ac:dyDescent="0.2">
      <c r="A203" s="210">
        <v>198</v>
      </c>
      <c r="B203" s="211" t="s">
        <v>1729</v>
      </c>
      <c r="C203" s="210" t="s">
        <v>1154</v>
      </c>
      <c r="D203" s="215" t="s">
        <v>1155</v>
      </c>
      <c r="E203" s="212" t="s">
        <v>1730</v>
      </c>
      <c r="F203" s="212" t="s">
        <v>1</v>
      </c>
      <c r="G203" s="212" t="s">
        <v>1</v>
      </c>
      <c r="H203" s="212" t="s">
        <v>1162</v>
      </c>
      <c r="I203" s="212" t="s">
        <v>1731</v>
      </c>
    </row>
    <row r="204" spans="1:9" s="241" customFormat="1" ht="51" x14ac:dyDescent="0.2">
      <c r="A204" s="210">
        <v>199</v>
      </c>
      <c r="B204" s="211" t="s">
        <v>1732</v>
      </c>
      <c r="C204" s="210" t="s">
        <v>1154</v>
      </c>
      <c r="D204" s="215" t="s">
        <v>1155</v>
      </c>
      <c r="E204" s="212" t="s">
        <v>1733</v>
      </c>
      <c r="F204" s="212" t="s">
        <v>1</v>
      </c>
      <c r="G204" s="212" t="s">
        <v>1</v>
      </c>
      <c r="H204" s="212" t="s">
        <v>1162</v>
      </c>
      <c r="I204" s="212" t="s">
        <v>1734</v>
      </c>
    </row>
    <row r="205" spans="1:9" s="241" customFormat="1" ht="51" x14ac:dyDescent="0.2">
      <c r="A205" s="210">
        <v>200</v>
      </c>
      <c r="B205" s="211" t="s">
        <v>1735</v>
      </c>
      <c r="C205" s="219" t="s">
        <v>1154</v>
      </c>
      <c r="D205" s="215" t="s">
        <v>1155</v>
      </c>
      <c r="E205" s="212" t="s">
        <v>1736</v>
      </c>
      <c r="F205" s="212" t="s">
        <v>1</v>
      </c>
      <c r="G205" s="212" t="s">
        <v>1402</v>
      </c>
      <c r="H205" s="212"/>
      <c r="I205" s="212"/>
    </row>
    <row r="206" spans="1:9" s="241" customFormat="1" ht="25.5" x14ac:dyDescent="0.2">
      <c r="A206" s="210">
        <v>201</v>
      </c>
      <c r="B206" s="211" t="s">
        <v>1737</v>
      </c>
      <c r="C206" s="210" t="s">
        <v>1154</v>
      </c>
      <c r="D206" s="215" t="s">
        <v>1155</v>
      </c>
      <c r="E206" s="212" t="s">
        <v>1738</v>
      </c>
      <c r="F206" s="212" t="s">
        <v>1</v>
      </c>
      <c r="G206" s="212" t="s">
        <v>1</v>
      </c>
      <c r="H206" s="212" t="s">
        <v>1162</v>
      </c>
      <c r="I206" s="212" t="s">
        <v>1739</v>
      </c>
    </row>
    <row r="207" spans="1:9" s="241" customFormat="1" ht="25.5" x14ac:dyDescent="0.2">
      <c r="A207" s="210">
        <v>202</v>
      </c>
      <c r="B207" s="211" t="s">
        <v>1737</v>
      </c>
      <c r="C207" s="219" t="s">
        <v>1154</v>
      </c>
      <c r="D207" s="215" t="s">
        <v>1155</v>
      </c>
      <c r="E207" s="212" t="s">
        <v>1740</v>
      </c>
      <c r="F207" s="212" t="s">
        <v>1</v>
      </c>
      <c r="G207" s="212" t="s">
        <v>1</v>
      </c>
      <c r="H207" s="212" t="s">
        <v>1162</v>
      </c>
      <c r="I207" s="212" t="s">
        <v>1690</v>
      </c>
    </row>
    <row r="208" spans="1:9" s="241" customFormat="1" ht="38.25" x14ac:dyDescent="0.2">
      <c r="A208" s="210">
        <v>203</v>
      </c>
      <c r="B208" s="211" t="s">
        <v>1741</v>
      </c>
      <c r="C208" s="219" t="s">
        <v>1154</v>
      </c>
      <c r="D208" s="215" t="s">
        <v>1155</v>
      </c>
      <c r="E208" s="212" t="s">
        <v>1742</v>
      </c>
      <c r="F208" s="212" t="s">
        <v>1</v>
      </c>
      <c r="G208" s="212" t="s">
        <v>1</v>
      </c>
      <c r="H208" s="212" t="s">
        <v>1162</v>
      </c>
      <c r="I208" s="212" t="s">
        <v>1743</v>
      </c>
    </row>
    <row r="209" spans="1:9" s="241" customFormat="1" ht="51" x14ac:dyDescent="0.2">
      <c r="A209" s="210">
        <v>204</v>
      </c>
      <c r="B209" s="211" t="s">
        <v>1744</v>
      </c>
      <c r="C209" s="219" t="s">
        <v>1154</v>
      </c>
      <c r="D209" s="215" t="s">
        <v>1155</v>
      </c>
      <c r="E209" s="212" t="s">
        <v>1745</v>
      </c>
      <c r="F209" s="212" t="s">
        <v>1</v>
      </c>
      <c r="G209" s="212" t="s">
        <v>1</v>
      </c>
      <c r="H209" s="212" t="s">
        <v>1162</v>
      </c>
      <c r="I209" s="212" t="s">
        <v>1704</v>
      </c>
    </row>
    <row r="210" spans="1:9" s="241" customFormat="1" ht="25.5" x14ac:dyDescent="0.2">
      <c r="A210" s="210">
        <v>205</v>
      </c>
      <c r="B210" s="211" t="s">
        <v>1746</v>
      </c>
      <c r="C210" s="210" t="s">
        <v>1154</v>
      </c>
      <c r="D210" s="215" t="s">
        <v>1155</v>
      </c>
      <c r="E210" s="212" t="s">
        <v>1747</v>
      </c>
      <c r="F210" s="212" t="s">
        <v>1</v>
      </c>
      <c r="G210" s="212" t="s">
        <v>1</v>
      </c>
      <c r="H210" s="212" t="s">
        <v>1162</v>
      </c>
      <c r="I210" s="212" t="s">
        <v>1748</v>
      </c>
    </row>
    <row r="211" spans="1:9" s="241" customFormat="1" ht="25.5" x14ac:dyDescent="0.2">
      <c r="A211" s="210">
        <v>206</v>
      </c>
      <c r="B211" s="211" t="s">
        <v>1749</v>
      </c>
      <c r="C211" s="210" t="s">
        <v>1154</v>
      </c>
      <c r="D211" s="215" t="s">
        <v>1155</v>
      </c>
      <c r="E211" s="212" t="s">
        <v>1750</v>
      </c>
      <c r="F211" s="212" t="s">
        <v>1</v>
      </c>
      <c r="G211" s="212" t="s">
        <v>1</v>
      </c>
      <c r="H211" s="212" t="s">
        <v>1162</v>
      </c>
      <c r="I211" s="212" t="s">
        <v>1751</v>
      </c>
    </row>
    <row r="212" spans="1:9" s="241" customFormat="1" ht="60" x14ac:dyDescent="0.2">
      <c r="A212" s="210">
        <v>207</v>
      </c>
      <c r="B212" s="211" t="s">
        <v>1752</v>
      </c>
      <c r="C212" s="210" t="s">
        <v>1154</v>
      </c>
      <c r="D212" s="215" t="s">
        <v>1155</v>
      </c>
      <c r="E212" s="233" t="s">
        <v>1753</v>
      </c>
      <c r="F212" s="237" t="s">
        <v>1</v>
      </c>
      <c r="G212" s="234" t="s">
        <v>1</v>
      </c>
      <c r="H212" s="232" t="s">
        <v>1162</v>
      </c>
      <c r="I212" s="232" t="s">
        <v>1754</v>
      </c>
    </row>
    <row r="213" spans="1:9" s="241" customFormat="1" ht="51" x14ac:dyDescent="0.2">
      <c r="A213" s="210">
        <v>208</v>
      </c>
      <c r="B213" s="211" t="s">
        <v>1755</v>
      </c>
      <c r="C213" s="210" t="s">
        <v>1154</v>
      </c>
      <c r="D213" s="215" t="s">
        <v>1155</v>
      </c>
      <c r="E213" s="237" t="s">
        <v>1756</v>
      </c>
      <c r="F213" s="237" t="s">
        <v>1</v>
      </c>
      <c r="G213" s="234" t="s">
        <v>1402</v>
      </c>
      <c r="H213" s="213"/>
      <c r="I213" s="213"/>
    </row>
    <row r="214" spans="1:9" s="241" customFormat="1" ht="51" x14ac:dyDescent="0.2">
      <c r="A214" s="210">
        <v>209</v>
      </c>
      <c r="B214" s="211" t="s">
        <v>1757</v>
      </c>
      <c r="C214" s="210" t="s">
        <v>1154</v>
      </c>
      <c r="D214" s="215" t="s">
        <v>1155</v>
      </c>
      <c r="E214" s="235" t="s">
        <v>1758</v>
      </c>
      <c r="F214" s="236" t="s">
        <v>1</v>
      </c>
      <c r="G214" s="232" t="s">
        <v>1402</v>
      </c>
      <c r="H214" s="213"/>
      <c r="I214" s="213"/>
    </row>
    <row r="215" spans="1:9" s="241" customFormat="1" ht="51" x14ac:dyDescent="0.2">
      <c r="A215" s="210">
        <v>210</v>
      </c>
      <c r="B215" s="211" t="s">
        <v>1759</v>
      </c>
      <c r="C215" s="210" t="s">
        <v>1154</v>
      </c>
      <c r="D215" s="215" t="s">
        <v>1155</v>
      </c>
      <c r="E215" s="231" t="s">
        <v>1760</v>
      </c>
      <c r="F215" s="231" t="s">
        <v>1</v>
      </c>
      <c r="G215" s="232" t="s">
        <v>1402</v>
      </c>
      <c r="H215" s="213"/>
      <c r="I215" s="213"/>
    </row>
    <row r="216" spans="1:9" s="241" customFormat="1" ht="25.5" x14ac:dyDescent="0.2">
      <c r="A216" s="210">
        <v>211</v>
      </c>
      <c r="B216" s="211" t="s">
        <v>1761</v>
      </c>
      <c r="C216" s="210" t="s">
        <v>1154</v>
      </c>
      <c r="D216" s="215" t="s">
        <v>1155</v>
      </c>
      <c r="E216" s="231" t="s">
        <v>1762</v>
      </c>
      <c r="F216" s="231" t="s">
        <v>1</v>
      </c>
      <c r="G216" s="232" t="s">
        <v>1</v>
      </c>
      <c r="H216" s="232" t="s">
        <v>1162</v>
      </c>
      <c r="I216" s="232" t="s">
        <v>1763</v>
      </c>
    </row>
    <row r="217" spans="1:9" s="241" customFormat="1" ht="38.25" x14ac:dyDescent="0.2">
      <c r="A217" s="210">
        <v>212</v>
      </c>
      <c r="B217" s="211" t="s">
        <v>1764</v>
      </c>
      <c r="C217" s="219" t="s">
        <v>1154</v>
      </c>
      <c r="D217" s="215" t="s">
        <v>1155</v>
      </c>
      <c r="E217" s="242" t="s">
        <v>1765</v>
      </c>
      <c r="F217" s="242" t="s">
        <v>1</v>
      </c>
      <c r="G217" s="243" t="s">
        <v>1</v>
      </c>
      <c r="H217" s="232" t="s">
        <v>1162</v>
      </c>
      <c r="I217" s="232" t="s">
        <v>1766</v>
      </c>
    </row>
    <row r="218" spans="1:9" s="241" customFormat="1" ht="51" x14ac:dyDescent="0.2">
      <c r="A218" s="210">
        <v>213</v>
      </c>
      <c r="B218" s="211" t="s">
        <v>1767</v>
      </c>
      <c r="C218" s="219" t="s">
        <v>1154</v>
      </c>
      <c r="D218" s="215" t="s">
        <v>1155</v>
      </c>
      <c r="E218" s="242" t="s">
        <v>1768</v>
      </c>
      <c r="F218" s="242" t="s">
        <v>1</v>
      </c>
      <c r="G218" s="243" t="s">
        <v>1</v>
      </c>
      <c r="H218" s="232" t="s">
        <v>1162</v>
      </c>
      <c r="I218" s="232" t="s">
        <v>1769</v>
      </c>
    </row>
    <row r="219" spans="1:9" s="241" customFormat="1" ht="51" x14ac:dyDescent="0.2">
      <c r="A219" s="210">
        <v>214</v>
      </c>
      <c r="B219" s="211" t="s">
        <v>1770</v>
      </c>
      <c r="C219" s="219" t="s">
        <v>1154</v>
      </c>
      <c r="D219" s="215" t="s">
        <v>1155</v>
      </c>
      <c r="E219" s="242" t="s">
        <v>1771</v>
      </c>
      <c r="F219" s="242" t="s">
        <v>1</v>
      </c>
      <c r="G219" s="243" t="s">
        <v>1</v>
      </c>
      <c r="H219" s="232" t="s">
        <v>1162</v>
      </c>
      <c r="I219" s="232" t="s">
        <v>1772</v>
      </c>
    </row>
    <row r="220" spans="1:9" s="241" customFormat="1" ht="30" x14ac:dyDescent="0.2">
      <c r="A220" s="210">
        <v>215</v>
      </c>
      <c r="B220" s="211" t="s">
        <v>1773</v>
      </c>
      <c r="C220" s="210" t="s">
        <v>1154</v>
      </c>
      <c r="D220" s="215" t="s">
        <v>1155</v>
      </c>
      <c r="E220" s="233" t="s">
        <v>1774</v>
      </c>
      <c r="F220" s="237" t="s">
        <v>1</v>
      </c>
      <c r="G220" s="234" t="s">
        <v>1</v>
      </c>
      <c r="H220" s="232" t="s">
        <v>1162</v>
      </c>
      <c r="I220" s="232" t="s">
        <v>1775</v>
      </c>
    </row>
    <row r="221" spans="1:9" s="241" customFormat="1" ht="45" x14ac:dyDescent="0.2">
      <c r="A221" s="210">
        <v>216</v>
      </c>
      <c r="B221" s="211" t="s">
        <v>1776</v>
      </c>
      <c r="C221" s="210" t="s">
        <v>1154</v>
      </c>
      <c r="D221" s="215" t="s">
        <v>1155</v>
      </c>
      <c r="E221" s="235" t="s">
        <v>1777</v>
      </c>
      <c r="F221" s="236" t="s">
        <v>1</v>
      </c>
      <c r="G221" s="232" t="s">
        <v>1</v>
      </c>
      <c r="H221" s="232" t="s">
        <v>1162</v>
      </c>
      <c r="I221" s="232" t="s">
        <v>1778</v>
      </c>
    </row>
    <row r="222" spans="1:9" s="241" customFormat="1" ht="25.5" x14ac:dyDescent="0.2">
      <c r="A222" s="210">
        <v>217</v>
      </c>
      <c r="B222" s="211" t="s">
        <v>1779</v>
      </c>
      <c r="C222" s="210" t="s">
        <v>1154</v>
      </c>
      <c r="D222" s="215" t="s">
        <v>1155</v>
      </c>
      <c r="E222" s="231" t="s">
        <v>1780</v>
      </c>
      <c r="F222" s="231" t="s">
        <v>1</v>
      </c>
      <c r="G222" s="232" t="s">
        <v>1</v>
      </c>
      <c r="H222" s="232" t="s">
        <v>1162</v>
      </c>
      <c r="I222" s="232" t="s">
        <v>1781</v>
      </c>
    </row>
    <row r="223" spans="1:9" s="241" customFormat="1" ht="25.5" x14ac:dyDescent="0.2">
      <c r="A223" s="210">
        <v>218</v>
      </c>
      <c r="B223" s="211" t="s">
        <v>1782</v>
      </c>
      <c r="C223" s="219" t="s">
        <v>1154</v>
      </c>
      <c r="D223" s="215" t="s">
        <v>1155</v>
      </c>
      <c r="E223" s="242" t="s">
        <v>1783</v>
      </c>
      <c r="F223" s="242" t="s">
        <v>1</v>
      </c>
      <c r="G223" s="243" t="s">
        <v>1</v>
      </c>
      <c r="H223" s="232" t="s">
        <v>1162</v>
      </c>
      <c r="I223" s="232" t="s">
        <v>1784</v>
      </c>
    </row>
    <row r="224" spans="1:9" s="241" customFormat="1" ht="30" x14ac:dyDescent="0.2">
      <c r="A224" s="210">
        <v>219</v>
      </c>
      <c r="B224" s="211" t="s">
        <v>1785</v>
      </c>
      <c r="C224" s="210" t="s">
        <v>1154</v>
      </c>
      <c r="D224" s="215" t="s">
        <v>1155</v>
      </c>
      <c r="E224" s="233" t="s">
        <v>1786</v>
      </c>
      <c r="F224" s="237" t="s">
        <v>1</v>
      </c>
      <c r="G224" s="234" t="s">
        <v>1</v>
      </c>
      <c r="H224" s="232" t="s">
        <v>1162</v>
      </c>
      <c r="I224" s="232" t="s">
        <v>1787</v>
      </c>
    </row>
    <row r="225" spans="1:9" s="241" customFormat="1" ht="60" x14ac:dyDescent="0.2">
      <c r="A225" s="210">
        <v>220</v>
      </c>
      <c r="B225" s="211" t="s">
        <v>1788</v>
      </c>
      <c r="C225" s="210" t="s">
        <v>1154</v>
      </c>
      <c r="D225" s="215" t="s">
        <v>1155</v>
      </c>
      <c r="E225" s="235" t="s">
        <v>1789</v>
      </c>
      <c r="F225" s="236" t="s">
        <v>1</v>
      </c>
      <c r="G225" s="232" t="s">
        <v>1</v>
      </c>
      <c r="H225" s="232" t="s">
        <v>1162</v>
      </c>
      <c r="I225" s="232" t="s">
        <v>1790</v>
      </c>
    </row>
    <row r="226" spans="1:9" s="241" customFormat="1" ht="63.75" x14ac:dyDescent="0.2">
      <c r="A226" s="210">
        <v>221</v>
      </c>
      <c r="B226" s="211" t="s">
        <v>1791</v>
      </c>
      <c r="C226" s="210" t="s">
        <v>1154</v>
      </c>
      <c r="D226" s="215" t="s">
        <v>1155</v>
      </c>
      <c r="E226" s="231" t="s">
        <v>1792</v>
      </c>
      <c r="F226" s="231" t="s">
        <v>1</v>
      </c>
      <c r="G226" s="232" t="s">
        <v>1</v>
      </c>
      <c r="H226" s="232" t="s">
        <v>1162</v>
      </c>
      <c r="I226" s="232" t="s">
        <v>1793</v>
      </c>
    </row>
    <row r="227" spans="1:9" s="241" customFormat="1" ht="60" x14ac:dyDescent="0.2">
      <c r="A227" s="210">
        <v>222</v>
      </c>
      <c r="B227" s="211" t="s">
        <v>1794</v>
      </c>
      <c r="C227" s="210" t="s">
        <v>1154</v>
      </c>
      <c r="D227" s="215" t="s">
        <v>1155</v>
      </c>
      <c r="E227" s="233" t="s">
        <v>1795</v>
      </c>
      <c r="F227" s="237" t="s">
        <v>1</v>
      </c>
      <c r="G227" s="234" t="s">
        <v>1</v>
      </c>
      <c r="H227" s="232" t="s">
        <v>1162</v>
      </c>
      <c r="I227" s="232" t="s">
        <v>1796</v>
      </c>
    </row>
    <row r="228" spans="1:9" s="241" customFormat="1" ht="38.25" x14ac:dyDescent="0.2">
      <c r="A228" s="210">
        <v>223</v>
      </c>
      <c r="B228" s="211" t="s">
        <v>1797</v>
      </c>
      <c r="C228" s="212" t="s">
        <v>1154</v>
      </c>
      <c r="D228" s="212" t="s">
        <v>1155</v>
      </c>
      <c r="E228" s="212" t="s">
        <v>1798</v>
      </c>
      <c r="F228" s="212" t="s">
        <v>1</v>
      </c>
      <c r="G228" s="212" t="s">
        <v>1</v>
      </c>
      <c r="H228" s="212" t="s">
        <v>1162</v>
      </c>
      <c r="I228" s="212" t="s">
        <v>1799</v>
      </c>
    </row>
    <row r="229" spans="1:9" s="241" customFormat="1" ht="38.25" x14ac:dyDescent="0.2">
      <c r="A229" s="210">
        <v>224</v>
      </c>
      <c r="B229" s="211" t="s">
        <v>1800</v>
      </c>
      <c r="C229" s="212" t="s">
        <v>1154</v>
      </c>
      <c r="D229" s="212" t="s">
        <v>1155</v>
      </c>
      <c r="E229" s="212" t="s">
        <v>1801</v>
      </c>
      <c r="F229" s="212" t="s">
        <v>1</v>
      </c>
      <c r="G229" s="212" t="s">
        <v>1</v>
      </c>
      <c r="H229" s="212" t="s">
        <v>1162</v>
      </c>
      <c r="I229" s="212" t="s">
        <v>1802</v>
      </c>
    </row>
    <row r="230" spans="1:9" s="241" customFormat="1" ht="51" x14ac:dyDescent="0.2">
      <c r="A230" s="210">
        <v>225</v>
      </c>
      <c r="B230" s="211" t="s">
        <v>1803</v>
      </c>
      <c r="C230" s="210" t="s">
        <v>1154</v>
      </c>
      <c r="D230" s="215" t="s">
        <v>1155</v>
      </c>
      <c r="E230" s="217" t="s">
        <v>1804</v>
      </c>
      <c r="F230" s="217" t="s">
        <v>1</v>
      </c>
      <c r="G230" s="217" t="s">
        <v>1</v>
      </c>
      <c r="H230" s="217" t="s">
        <v>1162</v>
      </c>
      <c r="I230" s="217" t="s">
        <v>1805</v>
      </c>
    </row>
    <row r="231" spans="1:9" ht="51" x14ac:dyDescent="0.2">
      <c r="A231" s="210">
        <v>226</v>
      </c>
      <c r="B231" s="211" t="s">
        <v>1806</v>
      </c>
      <c r="C231" s="210" t="s">
        <v>1154</v>
      </c>
      <c r="D231" s="215" t="s">
        <v>1155</v>
      </c>
      <c r="E231" s="217" t="s">
        <v>1807</v>
      </c>
      <c r="F231" s="217" t="s">
        <v>1</v>
      </c>
      <c r="G231" s="217" t="s">
        <v>1</v>
      </c>
      <c r="H231" s="217" t="s">
        <v>1162</v>
      </c>
      <c r="I231" s="217" t="s">
        <v>1808</v>
      </c>
    </row>
    <row r="232" spans="1:9" s="241" customFormat="1" ht="38.25" x14ac:dyDescent="0.2">
      <c r="A232" s="212">
        <v>227</v>
      </c>
      <c r="B232" s="211" t="s">
        <v>1809</v>
      </c>
      <c r="C232" s="210" t="s">
        <v>1154</v>
      </c>
      <c r="D232" s="215" t="s">
        <v>1155</v>
      </c>
      <c r="E232" s="217" t="s">
        <v>1810</v>
      </c>
      <c r="F232" s="217" t="s">
        <v>1</v>
      </c>
      <c r="G232" s="217" t="s">
        <v>1</v>
      </c>
      <c r="H232" s="217" t="s">
        <v>1162</v>
      </c>
      <c r="I232" s="217" t="s">
        <v>1811</v>
      </c>
    </row>
    <row r="233" spans="1:9" s="241" customFormat="1" ht="25.5" x14ac:dyDescent="0.2">
      <c r="A233" s="213">
        <v>228</v>
      </c>
      <c r="B233" s="211" t="s">
        <v>1812</v>
      </c>
      <c r="C233" s="210" t="s">
        <v>1154</v>
      </c>
      <c r="D233" s="215" t="s">
        <v>1155</v>
      </c>
      <c r="E233" s="217" t="s">
        <v>1813</v>
      </c>
      <c r="F233" s="217" t="s">
        <v>1</v>
      </c>
      <c r="G233" s="217" t="s">
        <v>1</v>
      </c>
      <c r="H233" s="217" t="s">
        <v>1162</v>
      </c>
      <c r="I233" s="217" t="s">
        <v>1814</v>
      </c>
    </row>
    <row r="234" spans="1:9" s="241" customFormat="1" ht="63.75" x14ac:dyDescent="0.2">
      <c r="A234" s="213">
        <v>229</v>
      </c>
      <c r="B234" s="211" t="s">
        <v>1815</v>
      </c>
      <c r="C234" s="210" t="s">
        <v>1154</v>
      </c>
      <c r="D234" s="215" t="s">
        <v>1155</v>
      </c>
      <c r="E234" s="217" t="s">
        <v>1816</v>
      </c>
      <c r="F234" s="217" t="s">
        <v>1</v>
      </c>
      <c r="G234" s="217" t="s">
        <v>1</v>
      </c>
      <c r="H234" s="217" t="s">
        <v>1162</v>
      </c>
      <c r="I234" s="217" t="s">
        <v>1817</v>
      </c>
    </row>
    <row r="235" spans="1:9" s="241" customFormat="1" ht="38.25" x14ac:dyDescent="0.2">
      <c r="A235" s="213">
        <v>230</v>
      </c>
      <c r="B235" s="211" t="s">
        <v>1818</v>
      </c>
      <c r="C235" s="210" t="s">
        <v>1154</v>
      </c>
      <c r="D235" s="215" t="s">
        <v>1155</v>
      </c>
      <c r="E235" s="217" t="s">
        <v>1819</v>
      </c>
      <c r="F235" s="217" t="s">
        <v>1</v>
      </c>
      <c r="G235" s="217" t="s">
        <v>1</v>
      </c>
      <c r="H235" s="217" t="s">
        <v>1162</v>
      </c>
      <c r="I235" s="217" t="s">
        <v>1820</v>
      </c>
    </row>
    <row r="236" spans="1:9" ht="63.75" x14ac:dyDescent="0.2">
      <c r="A236" s="213">
        <v>231</v>
      </c>
      <c r="B236" s="211" t="s">
        <v>1821</v>
      </c>
      <c r="C236" s="210" t="s">
        <v>1154</v>
      </c>
      <c r="D236" s="215" t="s">
        <v>1155</v>
      </c>
      <c r="E236" s="217" t="s">
        <v>1822</v>
      </c>
      <c r="F236" s="217" t="s">
        <v>1</v>
      </c>
      <c r="G236" s="217" t="s">
        <v>1</v>
      </c>
      <c r="H236" s="217" t="s">
        <v>1162</v>
      </c>
      <c r="I236" s="217" t="s">
        <v>1823</v>
      </c>
    </row>
    <row r="237" spans="1:9" s="241" customFormat="1" ht="38.25" x14ac:dyDescent="0.2">
      <c r="A237" s="213">
        <v>232</v>
      </c>
      <c r="B237" s="211" t="s">
        <v>1824</v>
      </c>
      <c r="C237" s="210" t="s">
        <v>1154</v>
      </c>
      <c r="D237" s="215" t="s">
        <v>1155</v>
      </c>
      <c r="E237" s="217" t="s">
        <v>1825</v>
      </c>
      <c r="F237" s="217" t="s">
        <v>1</v>
      </c>
      <c r="G237" s="217" t="s">
        <v>1</v>
      </c>
      <c r="H237" s="217" t="s">
        <v>1162</v>
      </c>
      <c r="I237" s="217" t="s">
        <v>1826</v>
      </c>
    </row>
    <row r="238" spans="1:9" s="241" customFormat="1" ht="51" x14ac:dyDescent="0.2">
      <c r="A238" s="213">
        <v>233</v>
      </c>
      <c r="B238" s="211" t="s">
        <v>1827</v>
      </c>
      <c r="C238" s="210" t="s">
        <v>1154</v>
      </c>
      <c r="D238" s="215" t="s">
        <v>1155</v>
      </c>
      <c r="E238" s="217" t="s">
        <v>1828</v>
      </c>
      <c r="F238" s="217" t="s">
        <v>1</v>
      </c>
      <c r="G238" s="217" t="s">
        <v>1</v>
      </c>
      <c r="H238" s="217" t="s">
        <v>1162</v>
      </c>
      <c r="I238" s="217" t="s">
        <v>1829</v>
      </c>
    </row>
    <row r="239" spans="1:9" s="241" customFormat="1" ht="76.5" x14ac:dyDescent="0.2">
      <c r="A239" s="213">
        <v>234</v>
      </c>
      <c r="B239" s="211" t="s">
        <v>1830</v>
      </c>
      <c r="C239" s="219" t="s">
        <v>1154</v>
      </c>
      <c r="D239" s="215" t="s">
        <v>1155</v>
      </c>
      <c r="E239" s="217" t="s">
        <v>1831</v>
      </c>
      <c r="F239" s="217" t="s">
        <v>1</v>
      </c>
      <c r="G239" s="217" t="s">
        <v>1</v>
      </c>
      <c r="H239" s="217" t="s">
        <v>1162</v>
      </c>
      <c r="I239" s="217" t="s">
        <v>1832</v>
      </c>
    </row>
    <row r="240" spans="1:9" s="241" customFormat="1" ht="25.5" x14ac:dyDescent="0.2">
      <c r="A240" s="213">
        <v>235</v>
      </c>
      <c r="B240" s="211" t="s">
        <v>1833</v>
      </c>
      <c r="C240" s="219" t="s">
        <v>1154</v>
      </c>
      <c r="D240" s="215" t="s">
        <v>1155</v>
      </c>
      <c r="E240" s="217" t="s">
        <v>1834</v>
      </c>
      <c r="F240" s="217" t="s">
        <v>1</v>
      </c>
      <c r="G240" s="217" t="s">
        <v>1</v>
      </c>
      <c r="H240" s="217" t="s">
        <v>1162</v>
      </c>
      <c r="I240" s="217" t="s">
        <v>1835</v>
      </c>
    </row>
    <row r="241" spans="1:9" s="241" customFormat="1" ht="25.5" x14ac:dyDescent="0.2">
      <c r="A241" s="213">
        <v>236</v>
      </c>
      <c r="B241" s="211" t="s">
        <v>1836</v>
      </c>
      <c r="C241" s="219" t="s">
        <v>1154</v>
      </c>
      <c r="D241" s="215" t="s">
        <v>1155</v>
      </c>
      <c r="E241" s="217" t="s">
        <v>1837</v>
      </c>
      <c r="F241" s="217" t="s">
        <v>1</v>
      </c>
      <c r="G241" s="217" t="s">
        <v>1</v>
      </c>
      <c r="H241" s="217" t="s">
        <v>1162</v>
      </c>
      <c r="I241" s="217" t="s">
        <v>1838</v>
      </c>
    </row>
    <row r="242" spans="1:9" s="241" customFormat="1" ht="76.5" x14ac:dyDescent="0.2">
      <c r="A242" s="213">
        <v>237</v>
      </c>
      <c r="B242" s="211" t="s">
        <v>1839</v>
      </c>
      <c r="C242" s="219" t="s">
        <v>1154</v>
      </c>
      <c r="D242" s="215" t="s">
        <v>1155</v>
      </c>
      <c r="E242" s="217" t="s">
        <v>1840</v>
      </c>
      <c r="F242" s="217" t="s">
        <v>1</v>
      </c>
      <c r="G242" s="217" t="s">
        <v>1</v>
      </c>
      <c r="H242" s="217" t="s">
        <v>1162</v>
      </c>
      <c r="I242" s="217" t="s">
        <v>1841</v>
      </c>
    </row>
    <row r="243" spans="1:9" s="241" customFormat="1" ht="38.25" x14ac:dyDescent="0.2">
      <c r="A243" s="213">
        <v>238</v>
      </c>
      <c r="B243" s="211" t="s">
        <v>1842</v>
      </c>
      <c r="C243" s="219" t="s">
        <v>1154</v>
      </c>
      <c r="D243" s="215" t="s">
        <v>1155</v>
      </c>
      <c r="E243" s="217" t="s">
        <v>1843</v>
      </c>
      <c r="F243" s="217" t="s">
        <v>1</v>
      </c>
      <c r="G243" s="217" t="s">
        <v>1</v>
      </c>
      <c r="H243" s="217" t="s">
        <v>1162</v>
      </c>
      <c r="I243" s="217" t="s">
        <v>1844</v>
      </c>
    </row>
    <row r="244" spans="1:9" s="241" customFormat="1" ht="38.25" x14ac:dyDescent="0.2">
      <c r="A244" s="213">
        <v>239</v>
      </c>
      <c r="B244" s="211" t="s">
        <v>1845</v>
      </c>
      <c r="C244" s="219" t="s">
        <v>1154</v>
      </c>
      <c r="D244" s="215" t="s">
        <v>1155</v>
      </c>
      <c r="E244" s="217" t="s">
        <v>1846</v>
      </c>
      <c r="F244" s="217" t="s">
        <v>1</v>
      </c>
      <c r="G244" s="217" t="s">
        <v>1</v>
      </c>
      <c r="H244" s="217" t="s">
        <v>1162</v>
      </c>
      <c r="I244" s="217" t="s">
        <v>1847</v>
      </c>
    </row>
    <row r="245" spans="1:9" s="241" customFormat="1" ht="38.25" x14ac:dyDescent="0.2">
      <c r="A245" s="213">
        <v>240</v>
      </c>
      <c r="B245" s="211" t="s">
        <v>1848</v>
      </c>
      <c r="C245" s="210" t="s">
        <v>1154</v>
      </c>
      <c r="D245" s="215" t="s">
        <v>1155</v>
      </c>
      <c r="E245" s="212" t="s">
        <v>1849</v>
      </c>
      <c r="F245" s="212" t="s">
        <v>1</v>
      </c>
      <c r="G245" s="212" t="s">
        <v>1</v>
      </c>
      <c r="H245" s="212" t="s">
        <v>1162</v>
      </c>
      <c r="I245" s="212" t="s">
        <v>1850</v>
      </c>
    </row>
    <row r="246" spans="1:9" ht="25.5" x14ac:dyDescent="0.2">
      <c r="A246" s="213">
        <v>241</v>
      </c>
      <c r="B246" s="211" t="s">
        <v>1851</v>
      </c>
      <c r="C246" s="210" t="s">
        <v>1154</v>
      </c>
      <c r="D246" s="215" t="s">
        <v>1155</v>
      </c>
      <c r="E246" s="212" t="s">
        <v>1852</v>
      </c>
      <c r="F246" s="212" t="s">
        <v>1</v>
      </c>
      <c r="G246" s="212" t="s">
        <v>1</v>
      </c>
      <c r="H246" s="212" t="s">
        <v>1162</v>
      </c>
      <c r="I246" s="212" t="s">
        <v>1853</v>
      </c>
    </row>
    <row r="247" spans="1:9" ht="25.5" x14ac:dyDescent="0.2">
      <c r="A247" s="213">
        <v>242</v>
      </c>
      <c r="B247" s="211" t="s">
        <v>1854</v>
      </c>
      <c r="C247" s="212" t="s">
        <v>1154</v>
      </c>
      <c r="D247" s="212" t="s">
        <v>1155</v>
      </c>
      <c r="E247" s="212" t="s">
        <v>1855</v>
      </c>
      <c r="F247" s="212" t="s">
        <v>1</v>
      </c>
      <c r="G247" s="212" t="s">
        <v>1</v>
      </c>
      <c r="H247" s="212" t="s">
        <v>1162</v>
      </c>
      <c r="I247" s="212" t="s">
        <v>1856</v>
      </c>
    </row>
    <row r="248" spans="1:9" ht="51" x14ac:dyDescent="0.2">
      <c r="A248" s="213">
        <v>243</v>
      </c>
      <c r="B248" s="211" t="s">
        <v>1854</v>
      </c>
      <c r="C248" s="212" t="s">
        <v>1154</v>
      </c>
      <c r="D248" s="212" t="s">
        <v>1155</v>
      </c>
      <c r="E248" s="212" t="s">
        <v>1857</v>
      </c>
      <c r="F248" s="212" t="s">
        <v>1</v>
      </c>
      <c r="G248" s="212" t="s">
        <v>1</v>
      </c>
      <c r="H248" s="212" t="s">
        <v>1162</v>
      </c>
      <c r="I248" s="212" t="s">
        <v>1858</v>
      </c>
    </row>
    <row r="249" spans="1:9" ht="51" x14ac:dyDescent="0.2">
      <c r="A249" s="213">
        <v>244</v>
      </c>
      <c r="B249" s="211" t="s">
        <v>1859</v>
      </c>
      <c r="C249" s="210" t="s">
        <v>1154</v>
      </c>
      <c r="D249" s="215" t="s">
        <v>1155</v>
      </c>
      <c r="E249" s="212" t="s">
        <v>1860</v>
      </c>
      <c r="F249" s="212" t="s">
        <v>1</v>
      </c>
      <c r="G249" s="212" t="s">
        <v>1</v>
      </c>
      <c r="H249" s="212" t="s">
        <v>1162</v>
      </c>
      <c r="I249" s="212" t="s">
        <v>1861</v>
      </c>
    </row>
    <row r="250" spans="1:9" ht="25.5" x14ac:dyDescent="0.2">
      <c r="A250" s="213">
        <v>245</v>
      </c>
      <c r="B250" s="211" t="s">
        <v>1862</v>
      </c>
      <c r="C250" s="210" t="s">
        <v>1154</v>
      </c>
      <c r="D250" s="215" t="s">
        <v>1155</v>
      </c>
      <c r="E250" s="212" t="s">
        <v>1863</v>
      </c>
      <c r="F250" s="212" t="s">
        <v>1</v>
      </c>
      <c r="G250" s="212" t="s">
        <v>1</v>
      </c>
      <c r="H250" s="212" t="s">
        <v>1162</v>
      </c>
      <c r="I250" s="212" t="s">
        <v>1864</v>
      </c>
    </row>
    <row r="251" spans="1:9" ht="63.75" x14ac:dyDescent="0.2">
      <c r="A251" s="213">
        <v>246</v>
      </c>
      <c r="B251" s="211" t="s">
        <v>1865</v>
      </c>
      <c r="C251" s="210" t="s">
        <v>1154</v>
      </c>
      <c r="D251" s="215" t="s">
        <v>1155</v>
      </c>
      <c r="E251" s="212" t="s">
        <v>1866</v>
      </c>
      <c r="F251" s="212" t="s">
        <v>1</v>
      </c>
      <c r="G251" s="212" t="s">
        <v>1</v>
      </c>
      <c r="H251" s="212" t="s">
        <v>1162</v>
      </c>
      <c r="I251" s="212" t="s">
        <v>1867</v>
      </c>
    </row>
    <row r="252" spans="1:9" ht="38.25" x14ac:dyDescent="0.2">
      <c r="A252" s="213">
        <v>247</v>
      </c>
      <c r="B252" s="211" t="s">
        <v>1868</v>
      </c>
      <c r="C252" s="212" t="s">
        <v>1154</v>
      </c>
      <c r="D252" s="212" t="s">
        <v>1155</v>
      </c>
      <c r="E252" s="212" t="s">
        <v>1869</v>
      </c>
      <c r="F252" s="212" t="s">
        <v>1</v>
      </c>
      <c r="G252" s="212" t="s">
        <v>1</v>
      </c>
      <c r="H252" s="212" t="s">
        <v>1157</v>
      </c>
      <c r="I252" s="212" t="s">
        <v>94</v>
      </c>
    </row>
    <row r="253" spans="1:9" ht="38.25" x14ac:dyDescent="0.2">
      <c r="A253" s="213">
        <v>248</v>
      </c>
      <c r="B253" s="211" t="s">
        <v>1870</v>
      </c>
      <c r="C253" s="212" t="s">
        <v>1154</v>
      </c>
      <c r="D253" s="212" t="s">
        <v>1155</v>
      </c>
      <c r="E253" s="212" t="s">
        <v>1871</v>
      </c>
      <c r="F253" s="212" t="s">
        <v>1</v>
      </c>
      <c r="G253" s="212" t="s">
        <v>1</v>
      </c>
      <c r="H253" s="212" t="s">
        <v>1162</v>
      </c>
      <c r="I253" s="212" t="s">
        <v>1872</v>
      </c>
    </row>
    <row r="254" spans="1:9" ht="38.25" x14ac:dyDescent="0.2">
      <c r="A254" s="213">
        <v>249</v>
      </c>
      <c r="B254" s="211" t="s">
        <v>1873</v>
      </c>
      <c r="C254" s="212" t="s">
        <v>1154</v>
      </c>
      <c r="D254" s="212" t="s">
        <v>1155</v>
      </c>
      <c r="E254" s="212" t="s">
        <v>1874</v>
      </c>
      <c r="F254" s="212" t="s">
        <v>1</v>
      </c>
      <c r="G254" s="212" t="s">
        <v>1</v>
      </c>
      <c r="H254" s="212" t="s">
        <v>1162</v>
      </c>
      <c r="I254" s="212" t="s">
        <v>1875</v>
      </c>
    </row>
    <row r="255" spans="1:9" ht="38.25" x14ac:dyDescent="0.2">
      <c r="A255" s="213">
        <v>250</v>
      </c>
      <c r="B255" s="211" t="s">
        <v>1876</v>
      </c>
      <c r="C255" s="212" t="s">
        <v>1154</v>
      </c>
      <c r="D255" s="212" t="s">
        <v>1155</v>
      </c>
      <c r="E255" s="212" t="s">
        <v>1877</v>
      </c>
      <c r="F255" s="212" t="s">
        <v>1</v>
      </c>
      <c r="G255" s="212" t="s">
        <v>1</v>
      </c>
      <c r="H255" s="212" t="s">
        <v>1162</v>
      </c>
      <c r="I255" s="212" t="s">
        <v>1878</v>
      </c>
    </row>
    <row r="256" spans="1:9" ht="51" x14ac:dyDescent="0.2">
      <c r="A256" s="213">
        <v>251</v>
      </c>
      <c r="B256" s="211" t="s">
        <v>1879</v>
      </c>
      <c r="C256" s="212" t="s">
        <v>1154</v>
      </c>
      <c r="D256" s="212" t="s">
        <v>1155</v>
      </c>
      <c r="E256" s="212" t="s">
        <v>1880</v>
      </c>
      <c r="F256" s="212" t="s">
        <v>1</v>
      </c>
      <c r="G256" s="212" t="s">
        <v>1402</v>
      </c>
      <c r="H256" s="212"/>
      <c r="I256" s="212" t="s">
        <v>94</v>
      </c>
    </row>
    <row r="257" spans="1:9" ht="51" x14ac:dyDescent="0.2">
      <c r="A257" s="213">
        <v>252</v>
      </c>
      <c r="B257" s="211" t="s">
        <v>1881</v>
      </c>
      <c r="C257" s="212" t="s">
        <v>1154</v>
      </c>
      <c r="D257" s="212" t="s">
        <v>1155</v>
      </c>
      <c r="E257" s="212" t="s">
        <v>1882</v>
      </c>
      <c r="F257" s="212" t="s">
        <v>1</v>
      </c>
      <c r="G257" s="212" t="s">
        <v>1</v>
      </c>
      <c r="H257" s="212" t="s">
        <v>1162</v>
      </c>
      <c r="I257" s="212" t="s">
        <v>1883</v>
      </c>
    </row>
    <row r="258" spans="1:9" ht="25.5" x14ac:dyDescent="0.2">
      <c r="A258" s="213">
        <v>253</v>
      </c>
      <c r="B258" s="211" t="s">
        <v>1884</v>
      </c>
      <c r="C258" s="212" t="s">
        <v>1154</v>
      </c>
      <c r="D258" s="212" t="s">
        <v>1155</v>
      </c>
      <c r="E258" s="212" t="s">
        <v>1885</v>
      </c>
      <c r="F258" s="212" t="s">
        <v>1</v>
      </c>
      <c r="G258" s="212" t="s">
        <v>1</v>
      </c>
      <c r="H258" s="212" t="s">
        <v>1162</v>
      </c>
      <c r="I258" s="212" t="s">
        <v>1886</v>
      </c>
    </row>
    <row r="259" spans="1:9" ht="51" x14ac:dyDescent="0.2">
      <c r="A259" s="213">
        <v>254</v>
      </c>
      <c r="B259" s="211" t="s">
        <v>1887</v>
      </c>
      <c r="C259" s="212" t="s">
        <v>1154</v>
      </c>
      <c r="D259" s="212" t="s">
        <v>1155</v>
      </c>
      <c r="E259" s="212" t="s">
        <v>1888</v>
      </c>
      <c r="F259" s="212" t="s">
        <v>1</v>
      </c>
      <c r="G259" s="212" t="s">
        <v>1402</v>
      </c>
      <c r="H259" s="212"/>
      <c r="I259" s="212"/>
    </row>
    <row r="260" spans="1:9" ht="25.5" x14ac:dyDescent="0.2">
      <c r="A260" s="213">
        <v>255</v>
      </c>
      <c r="B260" s="211" t="s">
        <v>1889</v>
      </c>
      <c r="C260" s="212" t="s">
        <v>1154</v>
      </c>
      <c r="D260" s="212" t="s">
        <v>1155</v>
      </c>
      <c r="E260" s="212" t="s">
        <v>1890</v>
      </c>
      <c r="F260" s="212" t="s">
        <v>1</v>
      </c>
      <c r="G260" s="212" t="s">
        <v>1</v>
      </c>
      <c r="H260" s="212" t="s">
        <v>1162</v>
      </c>
      <c r="I260" s="212" t="s">
        <v>1891</v>
      </c>
    </row>
    <row r="261" spans="1:9" ht="25.5" x14ac:dyDescent="0.2">
      <c r="A261" s="213">
        <v>256</v>
      </c>
      <c r="B261" s="211" t="s">
        <v>1892</v>
      </c>
      <c r="C261" s="212" t="s">
        <v>1154</v>
      </c>
      <c r="D261" s="212" t="s">
        <v>1155</v>
      </c>
      <c r="E261" s="212" t="s">
        <v>1893</v>
      </c>
      <c r="F261" s="212" t="s">
        <v>1</v>
      </c>
      <c r="G261" s="212" t="s">
        <v>1</v>
      </c>
      <c r="H261" s="212" t="s">
        <v>1162</v>
      </c>
      <c r="I261" s="212" t="s">
        <v>1894</v>
      </c>
    </row>
    <row r="262" spans="1:9" ht="25.5" x14ac:dyDescent="0.2">
      <c r="A262" s="213">
        <v>257</v>
      </c>
      <c r="B262" s="211" t="s">
        <v>1895</v>
      </c>
      <c r="C262" s="210" t="s">
        <v>1154</v>
      </c>
      <c r="D262" s="215" t="s">
        <v>1155</v>
      </c>
      <c r="E262" s="212" t="s">
        <v>1896</v>
      </c>
      <c r="F262" s="212" t="s">
        <v>1</v>
      </c>
      <c r="G262" s="212" t="s">
        <v>1</v>
      </c>
      <c r="H262" s="212" t="s">
        <v>1162</v>
      </c>
      <c r="I262" s="212" t="s">
        <v>1897</v>
      </c>
    </row>
    <row r="263" spans="1:9" ht="204" x14ac:dyDescent="0.2">
      <c r="A263" s="213">
        <v>258</v>
      </c>
      <c r="B263" s="211" t="s">
        <v>1898</v>
      </c>
      <c r="C263" s="210" t="s">
        <v>1154</v>
      </c>
      <c r="D263" s="215" t="s">
        <v>1155</v>
      </c>
      <c r="E263" s="212" t="s">
        <v>1899</v>
      </c>
      <c r="F263" s="212" t="s">
        <v>1</v>
      </c>
      <c r="G263" s="212" t="s">
        <v>1</v>
      </c>
      <c r="H263" s="212" t="s">
        <v>1162</v>
      </c>
      <c r="I263" s="212" t="s">
        <v>1900</v>
      </c>
    </row>
    <row r="264" spans="1:9" ht="165.75" x14ac:dyDescent="0.2">
      <c r="A264" s="213">
        <v>259</v>
      </c>
      <c r="B264" s="211" t="s">
        <v>1901</v>
      </c>
      <c r="C264" s="210" t="s">
        <v>1154</v>
      </c>
      <c r="D264" s="215" t="s">
        <v>1155</v>
      </c>
      <c r="E264" s="212" t="s">
        <v>1902</v>
      </c>
      <c r="F264" s="212" t="s">
        <v>1</v>
      </c>
      <c r="G264" s="212" t="s">
        <v>1</v>
      </c>
      <c r="H264" s="212" t="s">
        <v>1162</v>
      </c>
      <c r="I264" s="212" t="s">
        <v>1903</v>
      </c>
    </row>
    <row r="265" spans="1:9" ht="51" x14ac:dyDescent="0.2">
      <c r="A265" s="213">
        <v>260</v>
      </c>
      <c r="B265" s="211" t="s">
        <v>1904</v>
      </c>
      <c r="C265" s="210" t="s">
        <v>1154</v>
      </c>
      <c r="D265" s="215" t="s">
        <v>1155</v>
      </c>
      <c r="E265" s="212" t="s">
        <v>1905</v>
      </c>
      <c r="F265" s="212" t="s">
        <v>1</v>
      </c>
      <c r="G265" s="212" t="s">
        <v>1</v>
      </c>
      <c r="H265" s="212" t="s">
        <v>1162</v>
      </c>
      <c r="I265" s="212" t="s">
        <v>1906</v>
      </c>
    </row>
    <row r="266" spans="1:9" ht="51" x14ac:dyDescent="0.2">
      <c r="A266" s="213">
        <v>261</v>
      </c>
      <c r="B266" s="211" t="s">
        <v>1907</v>
      </c>
      <c r="C266" s="210" t="s">
        <v>1154</v>
      </c>
      <c r="D266" s="215" t="s">
        <v>1155</v>
      </c>
      <c r="E266" s="212" t="s">
        <v>1908</v>
      </c>
      <c r="F266" s="212" t="s">
        <v>1</v>
      </c>
      <c r="G266" s="212" t="s">
        <v>1</v>
      </c>
      <c r="H266" s="212" t="s">
        <v>1162</v>
      </c>
      <c r="I266" s="212" t="s">
        <v>1909</v>
      </c>
    </row>
    <row r="267" spans="1:9" ht="38.25" x14ac:dyDescent="0.2">
      <c r="A267" s="213">
        <v>262</v>
      </c>
      <c r="B267" s="211" t="s">
        <v>1910</v>
      </c>
      <c r="C267" s="212" t="s">
        <v>1154</v>
      </c>
      <c r="D267" s="212" t="s">
        <v>1155</v>
      </c>
      <c r="E267" s="212" t="s">
        <v>1911</v>
      </c>
      <c r="F267" s="212" t="s">
        <v>1</v>
      </c>
      <c r="G267" s="212" t="s">
        <v>1</v>
      </c>
      <c r="H267" s="212" t="s">
        <v>1162</v>
      </c>
      <c r="I267" s="212" t="s">
        <v>1912</v>
      </c>
    </row>
    <row r="268" spans="1:9" ht="25.5" x14ac:dyDescent="0.2">
      <c r="A268" s="213">
        <v>263</v>
      </c>
      <c r="B268" s="211" t="s">
        <v>1913</v>
      </c>
      <c r="C268" s="212" t="s">
        <v>1154</v>
      </c>
      <c r="D268" s="212" t="s">
        <v>1155</v>
      </c>
      <c r="E268" s="212" t="s">
        <v>1914</v>
      </c>
      <c r="F268" s="212" t="s">
        <v>1</v>
      </c>
      <c r="G268" s="212" t="s">
        <v>1</v>
      </c>
      <c r="H268" s="212" t="s">
        <v>1162</v>
      </c>
      <c r="I268" s="212" t="s">
        <v>1915</v>
      </c>
    </row>
    <row r="269" spans="1:9" ht="76.5" x14ac:dyDescent="0.2">
      <c r="A269" s="213">
        <v>264</v>
      </c>
      <c r="B269" s="211" t="s">
        <v>1916</v>
      </c>
      <c r="C269" s="212" t="s">
        <v>1154</v>
      </c>
      <c r="D269" s="212" t="s">
        <v>1155</v>
      </c>
      <c r="E269" s="212" t="s">
        <v>1917</v>
      </c>
      <c r="F269" s="212" t="s">
        <v>1</v>
      </c>
      <c r="G269" s="212" t="s">
        <v>1</v>
      </c>
      <c r="H269" s="212" t="s">
        <v>1162</v>
      </c>
      <c r="I269" s="212" t="s">
        <v>1918</v>
      </c>
    </row>
    <row r="270" spans="1:9" ht="51" x14ac:dyDescent="0.2">
      <c r="A270" s="213">
        <v>265</v>
      </c>
      <c r="B270" s="211" t="s">
        <v>1919</v>
      </c>
      <c r="C270" s="212" t="s">
        <v>1154</v>
      </c>
      <c r="D270" s="212" t="s">
        <v>1155</v>
      </c>
      <c r="E270" s="212" t="s">
        <v>1920</v>
      </c>
      <c r="F270" s="212" t="s">
        <v>1</v>
      </c>
      <c r="G270" s="212" t="s">
        <v>1</v>
      </c>
      <c r="H270" s="212" t="s">
        <v>1162</v>
      </c>
      <c r="I270" s="212" t="s">
        <v>1921</v>
      </c>
    </row>
    <row r="271" spans="1:9" ht="102" x14ac:dyDescent="0.2">
      <c r="A271" s="213">
        <v>266</v>
      </c>
      <c r="B271" s="211" t="s">
        <v>1922</v>
      </c>
      <c r="C271" s="212" t="s">
        <v>1154</v>
      </c>
      <c r="D271" s="212" t="s">
        <v>1155</v>
      </c>
      <c r="E271" s="212" t="s">
        <v>1923</v>
      </c>
      <c r="F271" s="212" t="s">
        <v>1</v>
      </c>
      <c r="G271" s="212" t="s">
        <v>1</v>
      </c>
      <c r="H271" s="212" t="s">
        <v>1162</v>
      </c>
      <c r="I271" s="212" t="s">
        <v>1924</v>
      </c>
    </row>
    <row r="272" spans="1:9" ht="25.5" x14ac:dyDescent="0.2">
      <c r="A272" s="213">
        <v>267</v>
      </c>
      <c r="B272" s="211" t="s">
        <v>1925</v>
      </c>
      <c r="C272" s="212" t="s">
        <v>1154</v>
      </c>
      <c r="D272" s="212" t="s">
        <v>1155</v>
      </c>
      <c r="E272" s="212" t="s">
        <v>1926</v>
      </c>
      <c r="F272" s="212" t="s">
        <v>1</v>
      </c>
      <c r="G272" s="212" t="s">
        <v>1</v>
      </c>
      <c r="H272" s="212" t="s">
        <v>1162</v>
      </c>
      <c r="I272" s="212" t="s">
        <v>1927</v>
      </c>
    </row>
    <row r="273" spans="1:9" ht="102" x14ac:dyDescent="0.2">
      <c r="A273" s="213">
        <v>268</v>
      </c>
      <c r="B273" s="211" t="s">
        <v>1928</v>
      </c>
      <c r="C273" s="212" t="s">
        <v>1154</v>
      </c>
      <c r="D273" s="212" t="s">
        <v>1155</v>
      </c>
      <c r="E273" s="212" t="s">
        <v>1929</v>
      </c>
      <c r="F273" s="212" t="s">
        <v>1</v>
      </c>
      <c r="G273" s="212" t="s">
        <v>1</v>
      </c>
      <c r="H273" s="212" t="s">
        <v>1162</v>
      </c>
      <c r="I273" s="212" t="s">
        <v>1930</v>
      </c>
    </row>
    <row r="274" spans="1:9" ht="51" x14ac:dyDescent="0.2">
      <c r="A274" s="213">
        <v>269</v>
      </c>
      <c r="B274" s="211" t="s">
        <v>1931</v>
      </c>
      <c r="C274" s="212" t="s">
        <v>1154</v>
      </c>
      <c r="D274" s="212" t="s">
        <v>1155</v>
      </c>
      <c r="E274" s="212" t="s">
        <v>1932</v>
      </c>
      <c r="F274" s="212" t="s">
        <v>1</v>
      </c>
      <c r="G274" s="212" t="s">
        <v>1</v>
      </c>
      <c r="H274" s="212" t="s">
        <v>1162</v>
      </c>
      <c r="I274" s="212" t="s">
        <v>1933</v>
      </c>
    </row>
    <row r="275" spans="1:9" ht="25.5" x14ac:dyDescent="0.2">
      <c r="A275" s="213">
        <v>270</v>
      </c>
      <c r="B275" s="211" t="s">
        <v>1934</v>
      </c>
      <c r="C275" s="212" t="s">
        <v>1154</v>
      </c>
      <c r="D275" s="212" t="s">
        <v>1155</v>
      </c>
      <c r="E275" s="212" t="s">
        <v>1935</v>
      </c>
      <c r="F275" s="212" t="s">
        <v>1</v>
      </c>
      <c r="G275" s="212" t="s">
        <v>1</v>
      </c>
      <c r="H275" s="212" t="s">
        <v>1162</v>
      </c>
      <c r="I275" s="212" t="s">
        <v>1936</v>
      </c>
    </row>
    <row r="276" spans="1:9" ht="63.75" x14ac:dyDescent="0.2">
      <c r="A276" s="213">
        <v>271</v>
      </c>
      <c r="B276" s="211" t="s">
        <v>1937</v>
      </c>
      <c r="C276" s="212" t="s">
        <v>1154</v>
      </c>
      <c r="D276" s="212" t="s">
        <v>1155</v>
      </c>
      <c r="E276" s="212" t="s">
        <v>1938</v>
      </c>
      <c r="F276" s="212" t="s">
        <v>1</v>
      </c>
      <c r="G276" s="212" t="s">
        <v>1</v>
      </c>
      <c r="H276" s="212" t="s">
        <v>1162</v>
      </c>
      <c r="I276" s="212" t="s">
        <v>1939</v>
      </c>
    </row>
    <row r="277" spans="1:9" ht="25.5" x14ac:dyDescent="0.2">
      <c r="A277" s="213">
        <v>272</v>
      </c>
      <c r="B277" s="211" t="s">
        <v>1940</v>
      </c>
      <c r="C277" s="212" t="s">
        <v>1154</v>
      </c>
      <c r="D277" s="212" t="s">
        <v>1155</v>
      </c>
      <c r="E277" s="212" t="s">
        <v>1941</v>
      </c>
      <c r="F277" s="212" t="s">
        <v>1</v>
      </c>
      <c r="G277" s="212" t="s">
        <v>1</v>
      </c>
      <c r="H277" s="212" t="s">
        <v>1162</v>
      </c>
      <c r="I277" s="212" t="s">
        <v>1942</v>
      </c>
    </row>
    <row r="278" spans="1:9" ht="63.75" x14ac:dyDescent="0.2">
      <c r="A278" s="213">
        <v>273</v>
      </c>
      <c r="B278" s="211" t="s">
        <v>1943</v>
      </c>
      <c r="C278" s="212" t="s">
        <v>1154</v>
      </c>
      <c r="D278" s="212" t="s">
        <v>1155</v>
      </c>
      <c r="E278" s="212" t="s">
        <v>1944</v>
      </c>
      <c r="F278" s="212" t="s">
        <v>1</v>
      </c>
      <c r="G278" s="212" t="s">
        <v>1</v>
      </c>
      <c r="H278" s="212" t="s">
        <v>1162</v>
      </c>
      <c r="I278" s="212" t="s">
        <v>1945</v>
      </c>
    </row>
    <row r="279" spans="1:9" ht="38.25" x14ac:dyDescent="0.2">
      <c r="A279" s="213">
        <v>274</v>
      </c>
      <c r="B279" s="211" t="s">
        <v>1946</v>
      </c>
      <c r="C279" s="212" t="s">
        <v>1154</v>
      </c>
      <c r="D279" s="212" t="s">
        <v>1155</v>
      </c>
      <c r="E279" s="212" t="s">
        <v>1947</v>
      </c>
      <c r="F279" s="212" t="s">
        <v>1</v>
      </c>
      <c r="G279" s="212" t="s">
        <v>1</v>
      </c>
      <c r="H279" s="212" t="s">
        <v>1162</v>
      </c>
      <c r="I279" s="212" t="s">
        <v>1948</v>
      </c>
    </row>
    <row r="280" spans="1:9" ht="38.25" x14ac:dyDescent="0.2">
      <c r="A280" s="213">
        <v>275</v>
      </c>
      <c r="B280" s="211" t="s">
        <v>1949</v>
      </c>
      <c r="C280" s="212" t="s">
        <v>1154</v>
      </c>
      <c r="D280" s="212" t="s">
        <v>1155</v>
      </c>
      <c r="E280" s="212" t="s">
        <v>1950</v>
      </c>
      <c r="F280" s="212" t="s">
        <v>1</v>
      </c>
      <c r="G280" s="212" t="s">
        <v>1</v>
      </c>
      <c r="H280" s="212" t="s">
        <v>1162</v>
      </c>
      <c r="I280" s="212" t="s">
        <v>1951</v>
      </c>
    </row>
    <row r="281" spans="1:9" ht="51" x14ac:dyDescent="0.2">
      <c r="A281" s="213">
        <v>276</v>
      </c>
      <c r="B281" s="212" t="s">
        <v>1952</v>
      </c>
      <c r="C281" s="212" t="s">
        <v>1953</v>
      </c>
      <c r="D281" s="212" t="s">
        <v>1155</v>
      </c>
      <c r="E281" s="212" t="s">
        <v>1954</v>
      </c>
      <c r="F281" s="212" t="s">
        <v>1</v>
      </c>
      <c r="G281" s="212" t="s">
        <v>1</v>
      </c>
      <c r="H281" s="212" t="s">
        <v>1162</v>
      </c>
      <c r="I281" s="212" t="s">
        <v>1955</v>
      </c>
    </row>
    <row r="282" spans="1:9" ht="38.25" x14ac:dyDescent="0.2">
      <c r="A282" s="213">
        <v>277</v>
      </c>
      <c r="B282" s="244" t="s">
        <v>1956</v>
      </c>
      <c r="C282" s="210" t="s">
        <v>1154</v>
      </c>
      <c r="D282" s="245" t="s">
        <v>1957</v>
      </c>
      <c r="E282" s="222" t="s">
        <v>1958</v>
      </c>
      <c r="F282" s="228" t="s">
        <v>1</v>
      </c>
      <c r="G282" s="219" t="s">
        <v>1</v>
      </c>
      <c r="H282" s="217" t="s">
        <v>1162</v>
      </c>
      <c r="I282" s="217" t="s">
        <v>1959</v>
      </c>
    </row>
    <row r="283" spans="1:9" ht="63.75" x14ac:dyDescent="0.2">
      <c r="A283" s="213">
        <v>278</v>
      </c>
      <c r="B283" s="244" t="s">
        <v>1960</v>
      </c>
      <c r="C283" s="210" t="s">
        <v>1154</v>
      </c>
      <c r="D283" s="245" t="s">
        <v>1957</v>
      </c>
      <c r="E283" s="222" t="s">
        <v>1961</v>
      </c>
      <c r="F283" s="227" t="s">
        <v>1</v>
      </c>
      <c r="G283" s="219" t="s">
        <v>1</v>
      </c>
      <c r="H283" s="217" t="s">
        <v>1157</v>
      </c>
      <c r="I283" s="217"/>
    </row>
    <row r="284" spans="1:9" ht="63.75" x14ac:dyDescent="0.2">
      <c r="A284" s="213">
        <v>279</v>
      </c>
      <c r="B284" s="244" t="s">
        <v>1962</v>
      </c>
      <c r="C284" s="210" t="s">
        <v>1154</v>
      </c>
      <c r="D284" s="245" t="s">
        <v>1957</v>
      </c>
      <c r="E284" s="222" t="s">
        <v>1963</v>
      </c>
      <c r="F284" s="227" t="s">
        <v>1</v>
      </c>
      <c r="G284" s="219" t="s">
        <v>1</v>
      </c>
      <c r="H284" s="217" t="s">
        <v>1157</v>
      </c>
      <c r="I284" s="217"/>
    </row>
    <row r="285" spans="1:9" ht="25.5" x14ac:dyDescent="0.2">
      <c r="A285" s="213">
        <v>280</v>
      </c>
      <c r="B285" s="244" t="s">
        <v>1964</v>
      </c>
      <c r="C285" s="210" t="s">
        <v>1154</v>
      </c>
      <c r="D285" s="245" t="s">
        <v>1957</v>
      </c>
      <c r="E285" s="222" t="s">
        <v>1965</v>
      </c>
      <c r="F285" s="223" t="s">
        <v>1</v>
      </c>
      <c r="G285" s="219" t="s">
        <v>1</v>
      </c>
      <c r="H285" s="217" t="s">
        <v>1157</v>
      </c>
      <c r="I285" s="217"/>
    </row>
    <row r="286" spans="1:9" ht="38.25" x14ac:dyDescent="0.2">
      <c r="A286" s="213">
        <v>281</v>
      </c>
      <c r="B286" s="244" t="s">
        <v>1966</v>
      </c>
      <c r="C286" s="210" t="s">
        <v>1154</v>
      </c>
      <c r="D286" s="245" t="s">
        <v>1957</v>
      </c>
      <c r="E286" s="222" t="s">
        <v>1967</v>
      </c>
      <c r="F286" s="223" t="s">
        <v>1</v>
      </c>
      <c r="G286" s="219" t="s">
        <v>1</v>
      </c>
      <c r="H286" s="217" t="s">
        <v>1157</v>
      </c>
      <c r="I286" s="217"/>
    </row>
    <row r="287" spans="1:9" ht="51" x14ac:dyDescent="0.2">
      <c r="A287" s="213">
        <v>282</v>
      </c>
      <c r="B287" s="244" t="s">
        <v>1968</v>
      </c>
      <c r="C287" s="219" t="s">
        <v>1154</v>
      </c>
      <c r="D287" s="245" t="s">
        <v>1957</v>
      </c>
      <c r="E287" s="222" t="s">
        <v>1969</v>
      </c>
      <c r="F287" s="223" t="s">
        <v>1</v>
      </c>
      <c r="G287" s="219" t="s">
        <v>1</v>
      </c>
      <c r="H287" s="217" t="s">
        <v>1157</v>
      </c>
      <c r="I287" s="217"/>
    </row>
    <row r="288" spans="1:9" ht="63.75" x14ac:dyDescent="0.2">
      <c r="A288" s="213">
        <v>283</v>
      </c>
      <c r="B288" s="244" t="s">
        <v>1970</v>
      </c>
      <c r="C288" s="219" t="s">
        <v>1154</v>
      </c>
      <c r="D288" s="245" t="s">
        <v>1957</v>
      </c>
      <c r="E288" s="222" t="s">
        <v>1971</v>
      </c>
      <c r="F288" s="223" t="s">
        <v>1</v>
      </c>
      <c r="G288" s="219" t="s">
        <v>1</v>
      </c>
      <c r="H288" s="217" t="s">
        <v>1157</v>
      </c>
      <c r="I288" s="217"/>
    </row>
    <row r="289" spans="1:9" ht="51" x14ac:dyDescent="0.2">
      <c r="A289" s="213">
        <v>284</v>
      </c>
      <c r="B289" s="244" t="s">
        <v>1972</v>
      </c>
      <c r="C289" s="219" t="s">
        <v>1154</v>
      </c>
      <c r="D289" s="245" t="s">
        <v>1957</v>
      </c>
      <c r="E289" s="222" t="s">
        <v>1973</v>
      </c>
      <c r="F289" s="223" t="s">
        <v>1</v>
      </c>
      <c r="G289" s="219" t="s">
        <v>1</v>
      </c>
      <c r="H289" s="217" t="s">
        <v>1157</v>
      </c>
      <c r="I289" s="217"/>
    </row>
    <row r="290" spans="1:9" ht="38.25" x14ac:dyDescent="0.2">
      <c r="A290" s="213">
        <v>285</v>
      </c>
      <c r="B290" s="244" t="s">
        <v>1974</v>
      </c>
      <c r="C290" s="219" t="s">
        <v>1154</v>
      </c>
      <c r="D290" s="245" t="s">
        <v>1957</v>
      </c>
      <c r="E290" s="222" t="s">
        <v>1975</v>
      </c>
      <c r="F290" s="223" t="s">
        <v>1</v>
      </c>
      <c r="G290" s="219" t="s">
        <v>1</v>
      </c>
      <c r="H290" s="217" t="s">
        <v>1157</v>
      </c>
      <c r="I290" s="217"/>
    </row>
    <row r="291" spans="1:9" ht="38.25" x14ac:dyDescent="0.2">
      <c r="A291" s="213">
        <v>286</v>
      </c>
      <c r="B291" s="244" t="s">
        <v>1976</v>
      </c>
      <c r="C291" s="210" t="s">
        <v>1154</v>
      </c>
      <c r="D291" s="215" t="s">
        <v>1977</v>
      </c>
      <c r="E291" s="222" t="s">
        <v>1978</v>
      </c>
      <c r="F291" s="223" t="s">
        <v>1</v>
      </c>
      <c r="G291" s="217" t="s">
        <v>1</v>
      </c>
      <c r="H291" s="217" t="s">
        <v>1157</v>
      </c>
      <c r="I291" s="217"/>
    </row>
    <row r="292" spans="1:9" ht="25.5" x14ac:dyDescent="0.2">
      <c r="A292" s="213">
        <v>287</v>
      </c>
      <c r="B292" s="244" t="s">
        <v>1979</v>
      </c>
      <c r="C292" s="210" t="s">
        <v>1154</v>
      </c>
      <c r="D292" s="245" t="s">
        <v>1977</v>
      </c>
      <c r="E292" s="222" t="s">
        <v>1980</v>
      </c>
      <c r="F292" s="215" t="s">
        <v>1</v>
      </c>
      <c r="G292" s="217" t="s">
        <v>1</v>
      </c>
      <c r="H292" s="217" t="s">
        <v>1162</v>
      </c>
      <c r="I292" s="217" t="s">
        <v>1981</v>
      </c>
    </row>
    <row r="293" spans="1:9" ht="25.5" x14ac:dyDescent="0.2">
      <c r="A293" s="213">
        <v>288</v>
      </c>
      <c r="B293" s="244" t="s">
        <v>1982</v>
      </c>
      <c r="C293" s="210" t="s">
        <v>1154</v>
      </c>
      <c r="D293" s="245" t="s">
        <v>1977</v>
      </c>
      <c r="E293" s="222" t="s">
        <v>1983</v>
      </c>
      <c r="F293" s="228" t="s">
        <v>1</v>
      </c>
      <c r="G293" s="219" t="s">
        <v>1</v>
      </c>
      <c r="H293" s="217" t="s">
        <v>1162</v>
      </c>
      <c r="I293" s="217" t="s">
        <v>1984</v>
      </c>
    </row>
    <row r="294" spans="1:9" ht="25.5" x14ac:dyDescent="0.2">
      <c r="A294" s="213">
        <v>289</v>
      </c>
      <c r="B294" s="212" t="s">
        <v>1985</v>
      </c>
      <c r="C294" s="212" t="s">
        <v>1154</v>
      </c>
      <c r="D294" s="212" t="s">
        <v>129</v>
      </c>
      <c r="E294" s="212" t="s">
        <v>1986</v>
      </c>
      <c r="F294" s="212" t="s">
        <v>1</v>
      </c>
      <c r="G294" s="212" t="s">
        <v>1</v>
      </c>
      <c r="H294" s="212" t="s">
        <v>1157</v>
      </c>
      <c r="I294" s="212"/>
    </row>
    <row r="295" spans="1:9" ht="38.25" x14ac:dyDescent="0.2">
      <c r="A295" s="213">
        <v>290</v>
      </c>
      <c r="B295" s="212" t="s">
        <v>518</v>
      </c>
      <c r="C295" s="212" t="s">
        <v>1154</v>
      </c>
      <c r="D295" s="212" t="s">
        <v>1987</v>
      </c>
      <c r="E295" s="212" t="s">
        <v>1988</v>
      </c>
      <c r="F295" s="212" t="s">
        <v>1</v>
      </c>
      <c r="G295" s="212" t="s">
        <v>1</v>
      </c>
      <c r="H295" s="212" t="s">
        <v>1162</v>
      </c>
      <c r="I295" s="212" t="s">
        <v>1989</v>
      </c>
    </row>
    <row r="296" spans="1:9" ht="51" x14ac:dyDescent="0.2">
      <c r="A296" s="213">
        <v>291</v>
      </c>
      <c r="B296" s="212" t="s">
        <v>519</v>
      </c>
      <c r="C296" s="212" t="s">
        <v>1154</v>
      </c>
      <c r="D296" s="212" t="s">
        <v>1987</v>
      </c>
      <c r="E296" s="212" t="s">
        <v>1990</v>
      </c>
      <c r="F296" s="212" t="s">
        <v>1</v>
      </c>
      <c r="G296" s="212" t="s">
        <v>1</v>
      </c>
      <c r="H296" s="212" t="s">
        <v>1162</v>
      </c>
      <c r="I296" s="212" t="s">
        <v>1991</v>
      </c>
    </row>
    <row r="297" spans="1:9" ht="15" x14ac:dyDescent="0.2">
      <c r="A297" s="210"/>
      <c r="B297" s="246"/>
      <c r="C297" s="210"/>
      <c r="D297" s="247"/>
    </row>
    <row r="298" spans="1:9" ht="15" x14ac:dyDescent="0.2">
      <c r="A298" s="210"/>
      <c r="B298" s="246"/>
      <c r="C298" s="210"/>
      <c r="D298" s="247"/>
    </row>
    <row r="299" spans="1:9" ht="15" x14ac:dyDescent="0.2">
      <c r="A299" s="210"/>
      <c r="B299" s="246"/>
      <c r="C299" s="210"/>
      <c r="D299" s="247"/>
    </row>
    <row r="300" spans="1:9" ht="15" x14ac:dyDescent="0.2">
      <c r="A300" s="210"/>
      <c r="B300" s="246"/>
      <c r="C300" s="210"/>
      <c r="D300" s="247"/>
    </row>
    <row r="301" spans="1:9" ht="15" x14ac:dyDescent="0.2">
      <c r="A301" s="210"/>
      <c r="B301" s="246"/>
      <c r="C301" s="210"/>
      <c r="D301" s="247"/>
    </row>
    <row r="302" spans="1:9" ht="15" x14ac:dyDescent="0.2">
      <c r="A302" s="210"/>
      <c r="B302" s="246"/>
      <c r="C302" s="210"/>
      <c r="D302" s="247"/>
    </row>
    <row r="303" spans="1:9" ht="15" x14ac:dyDescent="0.2">
      <c r="A303" s="210"/>
      <c r="B303" s="246"/>
      <c r="C303" s="210"/>
      <c r="D303" s="247"/>
    </row>
    <row r="304" spans="1:9" ht="15" x14ac:dyDescent="0.2">
      <c r="A304" s="210"/>
      <c r="B304" s="246"/>
      <c r="C304" s="210"/>
      <c r="D304" s="247"/>
    </row>
    <row r="305" spans="1:4" ht="15" x14ac:dyDescent="0.2">
      <c r="A305" s="210"/>
      <c r="B305" s="246"/>
      <c r="C305" s="210"/>
      <c r="D305" s="247"/>
    </row>
    <row r="306" spans="1:4" ht="15" x14ac:dyDescent="0.2">
      <c r="A306" s="210"/>
      <c r="B306" s="246"/>
      <c r="C306" s="210"/>
      <c r="D306" s="247"/>
    </row>
    <row r="307" spans="1:4" ht="15" x14ac:dyDescent="0.2">
      <c r="A307" s="210"/>
      <c r="B307" s="246"/>
      <c r="C307" s="210"/>
      <c r="D307" s="247"/>
    </row>
    <row r="308" spans="1:4" ht="15" x14ac:dyDescent="0.2">
      <c r="A308" s="210"/>
      <c r="B308" s="246"/>
      <c r="C308" s="210"/>
      <c r="D308" s="247"/>
    </row>
    <row r="309" spans="1:4" ht="15" x14ac:dyDescent="0.2">
      <c r="A309" s="210"/>
      <c r="B309" s="246"/>
      <c r="C309" s="210"/>
      <c r="D309" s="247"/>
    </row>
    <row r="310" spans="1:4" ht="15" x14ac:dyDescent="0.2">
      <c r="A310" s="210"/>
      <c r="B310" s="246"/>
      <c r="C310" s="210"/>
      <c r="D310" s="247"/>
    </row>
    <row r="311" spans="1:4" ht="15" x14ac:dyDescent="0.2">
      <c r="A311" s="210"/>
      <c r="B311" s="246"/>
      <c r="C311" s="210"/>
      <c r="D311" s="247"/>
    </row>
    <row r="312" spans="1:4" ht="15" x14ac:dyDescent="0.2">
      <c r="A312" s="210"/>
      <c r="B312" s="246"/>
      <c r="C312" s="210"/>
      <c r="D312" s="247"/>
    </row>
    <row r="313" spans="1:4" ht="15" x14ac:dyDescent="0.2">
      <c r="A313" s="210"/>
      <c r="B313" s="246"/>
      <c r="C313" s="210"/>
      <c r="D313" s="247"/>
    </row>
    <row r="314" spans="1:4" ht="15" x14ac:dyDescent="0.2">
      <c r="A314" s="210"/>
      <c r="B314" s="246"/>
      <c r="C314" s="210"/>
      <c r="D314" s="247"/>
    </row>
    <row r="315" spans="1:4" ht="15" x14ac:dyDescent="0.2">
      <c r="A315" s="210"/>
      <c r="B315" s="246"/>
      <c r="C315" s="210"/>
      <c r="D315" s="247"/>
    </row>
    <row r="316" spans="1:4" ht="15" x14ac:dyDescent="0.2">
      <c r="A316" s="210"/>
      <c r="B316" s="246"/>
      <c r="C316" s="210"/>
      <c r="D316" s="247"/>
    </row>
    <row r="317" spans="1:4" ht="15" x14ac:dyDescent="0.2">
      <c r="A317" s="210"/>
      <c r="B317" s="246"/>
      <c r="C317" s="210"/>
      <c r="D317" s="247"/>
    </row>
    <row r="318" spans="1:4" ht="15" x14ac:dyDescent="0.2">
      <c r="A318" s="210"/>
      <c r="B318" s="246"/>
      <c r="C318" s="210"/>
      <c r="D318" s="247"/>
    </row>
    <row r="319" spans="1:4" ht="15" x14ac:dyDescent="0.2">
      <c r="A319" s="210"/>
      <c r="B319" s="246"/>
      <c r="C319" s="210"/>
      <c r="D319" s="247"/>
    </row>
    <row r="320" spans="1:4" ht="15" x14ac:dyDescent="0.2">
      <c r="A320" s="210"/>
      <c r="B320" s="246"/>
      <c r="C320" s="210"/>
      <c r="D320" s="247"/>
    </row>
    <row r="321" spans="1:4" ht="15" x14ac:dyDescent="0.2">
      <c r="A321" s="210"/>
      <c r="B321" s="246"/>
      <c r="C321" s="210"/>
      <c r="D321" s="247"/>
    </row>
    <row r="322" spans="1:4" ht="15" x14ac:dyDescent="0.2">
      <c r="A322" s="210"/>
      <c r="B322" s="246"/>
      <c r="C322" s="210"/>
      <c r="D322" s="247"/>
    </row>
    <row r="323" spans="1:4" ht="15" x14ac:dyDescent="0.2">
      <c r="A323" s="210"/>
      <c r="B323" s="246"/>
      <c r="C323" s="210"/>
      <c r="D323" s="247"/>
    </row>
    <row r="324" spans="1:4" ht="15" x14ac:dyDescent="0.2">
      <c r="A324" s="210"/>
      <c r="B324" s="246"/>
      <c r="C324" s="210"/>
      <c r="D324" s="247"/>
    </row>
    <row r="325" spans="1:4" ht="15" x14ac:dyDescent="0.2">
      <c r="A325" s="210"/>
      <c r="B325" s="246"/>
      <c r="C325" s="210"/>
      <c r="D325" s="247"/>
    </row>
    <row r="326" spans="1:4" ht="15" x14ac:dyDescent="0.2">
      <c r="A326" s="210"/>
      <c r="B326" s="246"/>
      <c r="C326" s="210"/>
      <c r="D326" s="247"/>
    </row>
    <row r="327" spans="1:4" ht="15" x14ac:dyDescent="0.2">
      <c r="A327" s="210"/>
      <c r="B327" s="246"/>
      <c r="C327" s="210"/>
      <c r="D327" s="247"/>
    </row>
    <row r="328" spans="1:4" ht="15" x14ac:dyDescent="0.2">
      <c r="A328" s="210"/>
      <c r="B328" s="246"/>
      <c r="C328" s="210"/>
      <c r="D328" s="247"/>
    </row>
    <row r="329" spans="1:4" ht="15" x14ac:dyDescent="0.2">
      <c r="A329" s="210"/>
      <c r="B329" s="246"/>
      <c r="C329" s="210"/>
      <c r="D329" s="247"/>
    </row>
    <row r="330" spans="1:4" ht="15" x14ac:dyDescent="0.2">
      <c r="A330" s="210"/>
      <c r="B330" s="246"/>
      <c r="C330" s="210"/>
      <c r="D330" s="247"/>
    </row>
    <row r="331" spans="1:4" ht="15" x14ac:dyDescent="0.2">
      <c r="A331" s="210"/>
      <c r="B331" s="246"/>
      <c r="C331" s="210"/>
      <c r="D331" s="247"/>
    </row>
    <row r="332" spans="1:4" ht="15" x14ac:dyDescent="0.2">
      <c r="A332" s="210"/>
      <c r="B332" s="246"/>
      <c r="C332" s="210"/>
      <c r="D332" s="247"/>
    </row>
    <row r="333" spans="1:4" ht="15" x14ac:dyDescent="0.2">
      <c r="A333" s="210"/>
      <c r="B333" s="246"/>
      <c r="C333" s="210"/>
      <c r="D333" s="247"/>
    </row>
    <row r="334" spans="1:4" ht="15" x14ac:dyDescent="0.2">
      <c r="A334" s="210"/>
      <c r="B334" s="246"/>
      <c r="C334" s="210"/>
      <c r="D334" s="247"/>
    </row>
    <row r="335" spans="1:4" ht="15" x14ac:dyDescent="0.2">
      <c r="A335" s="210"/>
      <c r="B335" s="246"/>
      <c r="C335" s="210"/>
      <c r="D335" s="247"/>
    </row>
    <row r="336" spans="1:4" ht="15" x14ac:dyDescent="0.2">
      <c r="A336" s="210"/>
      <c r="B336" s="246"/>
      <c r="C336" s="210"/>
      <c r="D336" s="247"/>
    </row>
    <row r="337" spans="1:4" ht="15" x14ac:dyDescent="0.2">
      <c r="A337" s="210"/>
      <c r="B337" s="246"/>
      <c r="C337" s="210"/>
      <c r="D337" s="247"/>
    </row>
    <row r="338" spans="1:4" ht="15" x14ac:dyDescent="0.2">
      <c r="A338" s="210"/>
      <c r="B338" s="246"/>
      <c r="C338" s="210"/>
      <c r="D338" s="247"/>
    </row>
    <row r="339" spans="1:4" ht="15" x14ac:dyDescent="0.2">
      <c r="A339" s="210"/>
      <c r="B339" s="246"/>
      <c r="C339" s="210"/>
      <c r="D339" s="247"/>
    </row>
    <row r="340" spans="1:4" ht="15" x14ac:dyDescent="0.2">
      <c r="A340" s="210"/>
      <c r="B340" s="246"/>
      <c r="C340" s="210"/>
      <c r="D340" s="247"/>
    </row>
    <row r="341" spans="1:4" ht="15" x14ac:dyDescent="0.2">
      <c r="A341" s="210"/>
      <c r="B341" s="246"/>
      <c r="C341" s="210"/>
      <c r="D341" s="247"/>
    </row>
    <row r="342" spans="1:4" ht="15" x14ac:dyDescent="0.2">
      <c r="A342" s="210"/>
      <c r="B342" s="246"/>
      <c r="C342" s="210"/>
      <c r="D342" s="247"/>
    </row>
    <row r="343" spans="1:4" ht="15" x14ac:dyDescent="0.2">
      <c r="A343" s="210"/>
      <c r="B343" s="246"/>
      <c r="C343" s="210"/>
      <c r="D343" s="247"/>
    </row>
    <row r="344" spans="1:4" ht="15" x14ac:dyDescent="0.2">
      <c r="A344" s="210"/>
      <c r="B344" s="246"/>
      <c r="C344" s="210"/>
      <c r="D344" s="247"/>
    </row>
    <row r="345" spans="1:4" ht="15" x14ac:dyDescent="0.2">
      <c r="A345" s="210"/>
      <c r="B345" s="246"/>
      <c r="C345" s="210"/>
      <c r="D345" s="247"/>
    </row>
    <row r="346" spans="1:4" ht="15" x14ac:dyDescent="0.2">
      <c r="A346" s="210"/>
      <c r="B346" s="246"/>
      <c r="C346" s="210"/>
      <c r="D346" s="247"/>
    </row>
    <row r="347" spans="1:4" ht="15" x14ac:dyDescent="0.2">
      <c r="A347" s="210"/>
      <c r="B347" s="246"/>
      <c r="C347" s="210"/>
      <c r="D347" s="247"/>
    </row>
    <row r="348" spans="1:4" ht="15" x14ac:dyDescent="0.2">
      <c r="A348" s="210"/>
      <c r="B348" s="246"/>
      <c r="C348" s="210"/>
      <c r="D348" s="247"/>
    </row>
    <row r="349" spans="1:4" ht="15" x14ac:dyDescent="0.2">
      <c r="A349" s="210"/>
      <c r="B349" s="246"/>
      <c r="C349" s="210"/>
      <c r="D349" s="247"/>
    </row>
    <row r="350" spans="1:4" ht="15" x14ac:dyDescent="0.2">
      <c r="A350" s="210"/>
      <c r="B350" s="246"/>
      <c r="C350" s="210"/>
      <c r="D350" s="247"/>
    </row>
    <row r="351" spans="1:4" ht="15" x14ac:dyDescent="0.2">
      <c r="A351" s="210"/>
      <c r="B351" s="246"/>
      <c r="C351" s="210"/>
      <c r="D351" s="247"/>
    </row>
    <row r="352" spans="1:4" ht="15" x14ac:dyDescent="0.2">
      <c r="A352" s="210"/>
      <c r="B352" s="246"/>
      <c r="C352" s="210"/>
      <c r="D352" s="247"/>
    </row>
    <row r="353" spans="1:9" ht="15" x14ac:dyDescent="0.2">
      <c r="A353" s="210"/>
      <c r="B353" s="246"/>
      <c r="C353" s="210"/>
      <c r="D353" s="247"/>
    </row>
    <row r="354" spans="1:9" ht="15" x14ac:dyDescent="0.2">
      <c r="A354" s="210"/>
      <c r="B354" s="246"/>
      <c r="C354" s="210"/>
      <c r="D354" s="247"/>
    </row>
    <row r="355" spans="1:9" ht="15" x14ac:dyDescent="0.2">
      <c r="A355" s="210"/>
      <c r="B355" s="246"/>
      <c r="C355" s="210"/>
      <c r="D355" s="247"/>
    </row>
    <row r="356" spans="1:9" ht="15" x14ac:dyDescent="0.2">
      <c r="A356" s="210"/>
      <c r="B356" s="246"/>
      <c r="C356" s="210"/>
      <c r="D356" s="247"/>
    </row>
    <row r="357" spans="1:9" ht="15" x14ac:dyDescent="0.2">
      <c r="A357" s="210"/>
      <c r="B357" s="246"/>
      <c r="C357" s="210"/>
      <c r="D357" s="247"/>
    </row>
    <row r="358" spans="1:9" ht="15" x14ac:dyDescent="0.2">
      <c r="A358" s="210"/>
      <c r="B358" s="246"/>
      <c r="C358" s="210"/>
      <c r="D358" s="247"/>
    </row>
    <row r="359" spans="1:9" ht="15" x14ac:dyDescent="0.2">
      <c r="A359" s="210"/>
      <c r="B359" s="246"/>
      <c r="C359" s="210"/>
      <c r="D359" s="247"/>
    </row>
    <row r="360" spans="1:9" ht="15" x14ac:dyDescent="0.2">
      <c r="A360" s="210"/>
      <c r="B360" s="246"/>
      <c r="C360" s="210"/>
      <c r="D360" s="247"/>
    </row>
    <row r="361" spans="1:9" ht="15" x14ac:dyDescent="0.2">
      <c r="A361" s="210"/>
      <c r="B361" s="246"/>
      <c r="C361" s="210"/>
      <c r="D361" s="247"/>
    </row>
    <row r="362" spans="1:9" ht="15" x14ac:dyDescent="0.2">
      <c r="A362" s="210"/>
      <c r="B362" s="246"/>
      <c r="C362" s="210"/>
      <c r="D362" s="247"/>
    </row>
    <row r="363" spans="1:9" ht="15" x14ac:dyDescent="0.2">
      <c r="A363" s="210"/>
      <c r="B363" s="246"/>
      <c r="C363" s="210"/>
      <c r="D363" s="247"/>
    </row>
    <row r="364" spans="1:9" ht="15" x14ac:dyDescent="0.2">
      <c r="A364" s="210"/>
      <c r="B364" s="246"/>
      <c r="C364" s="210"/>
      <c r="D364" s="247"/>
    </row>
    <row r="365" spans="1:9" ht="15" x14ac:dyDescent="0.2">
      <c r="A365" s="210"/>
      <c r="B365" s="246"/>
      <c r="C365" s="210"/>
      <c r="D365" s="247"/>
    </row>
    <row r="366" spans="1:9" ht="15" x14ac:dyDescent="0.2">
      <c r="A366" s="210"/>
      <c r="B366" s="244"/>
      <c r="C366" s="210"/>
      <c r="D366" s="247"/>
      <c r="E366" s="222"/>
      <c r="F366" s="228"/>
      <c r="G366" s="219"/>
      <c r="H366" s="217"/>
      <c r="I366" s="217"/>
    </row>
    <row r="367" spans="1:9" ht="15" x14ac:dyDescent="0.2">
      <c r="A367" s="210"/>
      <c r="B367" s="246"/>
      <c r="C367" s="210"/>
      <c r="D367" s="247"/>
    </row>
    <row r="368" spans="1:9" ht="15" x14ac:dyDescent="0.2">
      <c r="A368" s="210"/>
      <c r="B368" s="246"/>
      <c r="C368" s="210"/>
      <c r="D368" s="247"/>
    </row>
    <row r="369" spans="1:4" ht="15" x14ac:dyDescent="0.2">
      <c r="A369" s="210"/>
      <c r="B369" s="246"/>
      <c r="C369" s="210"/>
      <c r="D369" s="247"/>
    </row>
    <row r="370" spans="1:4" ht="15" x14ac:dyDescent="0.2">
      <c r="A370" s="210"/>
      <c r="B370" s="246"/>
      <c r="C370" s="210"/>
      <c r="D370" s="247"/>
    </row>
    <row r="371" spans="1:4" ht="15" x14ac:dyDescent="0.2">
      <c r="A371" s="210"/>
      <c r="B371" s="246"/>
      <c r="C371" s="210"/>
      <c r="D371" s="247"/>
    </row>
    <row r="372" spans="1:4" ht="15" x14ac:dyDescent="0.2">
      <c r="A372" s="210"/>
      <c r="B372" s="246"/>
      <c r="C372" s="210"/>
      <c r="D372" s="247"/>
    </row>
    <row r="373" spans="1:4" ht="15" x14ac:dyDescent="0.2">
      <c r="A373" s="210"/>
      <c r="B373" s="246"/>
      <c r="C373" s="210"/>
      <c r="D373" s="247"/>
    </row>
    <row r="374" spans="1:4" ht="15" x14ac:dyDescent="0.2">
      <c r="A374" s="210"/>
      <c r="B374" s="246"/>
      <c r="C374" s="210"/>
      <c r="D374" s="247"/>
    </row>
    <row r="375" spans="1:4" ht="15" x14ac:dyDescent="0.2">
      <c r="A375" s="210"/>
      <c r="B375" s="246"/>
      <c r="C375" s="210"/>
      <c r="D375" s="247"/>
    </row>
    <row r="376" spans="1:4" ht="15" x14ac:dyDescent="0.2">
      <c r="A376" s="210"/>
      <c r="B376" s="246"/>
      <c r="C376" s="210"/>
      <c r="D376" s="247"/>
    </row>
    <row r="377" spans="1:4" ht="15" x14ac:dyDescent="0.2">
      <c r="A377" s="210"/>
      <c r="B377" s="246"/>
      <c r="C377" s="210"/>
      <c r="D377" s="247"/>
    </row>
    <row r="378" spans="1:4" ht="15" x14ac:dyDescent="0.2">
      <c r="A378" s="210"/>
      <c r="B378" s="246"/>
      <c r="C378" s="210"/>
      <c r="D378" s="247"/>
    </row>
    <row r="379" spans="1:4" ht="15" x14ac:dyDescent="0.2">
      <c r="A379" s="210"/>
      <c r="B379" s="246"/>
      <c r="C379" s="210"/>
      <c r="D379" s="247"/>
    </row>
    <row r="380" spans="1:4" ht="15" x14ac:dyDescent="0.2">
      <c r="A380" s="210"/>
      <c r="B380" s="246"/>
      <c r="C380" s="210"/>
      <c r="D380" s="247"/>
    </row>
    <row r="381" spans="1:4" ht="15" x14ac:dyDescent="0.2">
      <c r="A381" s="210"/>
      <c r="B381" s="246"/>
      <c r="C381" s="210"/>
      <c r="D381" s="247"/>
    </row>
    <row r="382" spans="1:4" ht="15" x14ac:dyDescent="0.2">
      <c r="A382" s="210"/>
      <c r="B382" s="246"/>
      <c r="C382" s="210"/>
      <c r="D382" s="247"/>
    </row>
    <row r="383" spans="1:4" ht="15" x14ac:dyDescent="0.2">
      <c r="A383" s="210"/>
      <c r="B383" s="246"/>
      <c r="C383" s="210"/>
      <c r="D383" s="247"/>
    </row>
    <row r="384" spans="1:4" ht="15" x14ac:dyDescent="0.2">
      <c r="A384" s="210"/>
      <c r="B384" s="246"/>
      <c r="C384" s="210"/>
      <c r="D384" s="247"/>
    </row>
    <row r="385" spans="1:9" ht="15" x14ac:dyDescent="0.2">
      <c r="A385" s="210"/>
      <c r="B385" s="246"/>
      <c r="C385" s="210"/>
      <c r="D385" s="247"/>
    </row>
    <row r="386" spans="1:9" ht="15" x14ac:dyDescent="0.2">
      <c r="A386" s="210"/>
      <c r="B386" s="246"/>
      <c r="C386" s="210"/>
      <c r="D386" s="247"/>
    </row>
    <row r="387" spans="1:9" ht="15" x14ac:dyDescent="0.2">
      <c r="A387" s="210"/>
      <c r="B387" s="246"/>
      <c r="C387" s="210"/>
      <c r="D387" s="247"/>
    </row>
    <row r="388" spans="1:9" ht="15" x14ac:dyDescent="0.2">
      <c r="A388" s="210"/>
      <c r="B388" s="246"/>
      <c r="C388" s="210"/>
      <c r="D388" s="247"/>
    </row>
    <row r="389" spans="1:9" ht="15" x14ac:dyDescent="0.2">
      <c r="A389" s="210"/>
      <c r="B389" s="246"/>
      <c r="C389" s="210"/>
      <c r="D389" s="247"/>
    </row>
    <row r="390" spans="1:9" ht="15" x14ac:dyDescent="0.2">
      <c r="A390" s="210"/>
      <c r="B390" s="246"/>
      <c r="C390" s="210"/>
      <c r="D390" s="247"/>
    </row>
    <row r="391" spans="1:9" ht="15" x14ac:dyDescent="0.2">
      <c r="A391" s="210"/>
      <c r="B391" s="246"/>
      <c r="C391" s="210"/>
      <c r="D391" s="247"/>
    </row>
    <row r="392" spans="1:9" ht="15" x14ac:dyDescent="0.2">
      <c r="A392" s="210"/>
      <c r="B392" s="246"/>
      <c r="C392" s="210"/>
      <c r="D392" s="247"/>
    </row>
    <row r="393" spans="1:9" ht="15" x14ac:dyDescent="0.2">
      <c r="A393" s="210"/>
      <c r="B393" s="246"/>
      <c r="C393" s="210"/>
      <c r="D393" s="247"/>
    </row>
    <row r="394" spans="1:9" ht="15" x14ac:dyDescent="0.2">
      <c r="A394" s="210"/>
      <c r="B394" s="246"/>
      <c r="C394" s="210"/>
      <c r="D394" s="247"/>
    </row>
    <row r="395" spans="1:9" ht="15" x14ac:dyDescent="0.2">
      <c r="A395" s="210"/>
      <c r="B395" s="246"/>
      <c r="C395" s="210"/>
      <c r="D395" s="247"/>
    </row>
    <row r="396" spans="1:9" ht="15" x14ac:dyDescent="0.2">
      <c r="A396" s="210"/>
      <c r="B396" s="244"/>
      <c r="C396" s="210"/>
      <c r="D396" s="247"/>
      <c r="E396" s="222"/>
      <c r="F396" s="228"/>
      <c r="G396" s="219"/>
      <c r="H396" s="217"/>
      <c r="I396" s="217"/>
    </row>
    <row r="397" spans="1:9" ht="15" x14ac:dyDescent="0.2">
      <c r="A397" s="210"/>
      <c r="B397" s="246"/>
      <c r="C397" s="210"/>
      <c r="D397" s="247"/>
    </row>
    <row r="398" spans="1:9" ht="15" x14ac:dyDescent="0.2">
      <c r="A398" s="210"/>
      <c r="B398" s="246"/>
      <c r="C398" s="210"/>
      <c r="D398" s="247"/>
    </row>
    <row r="399" spans="1:9" ht="15" x14ac:dyDescent="0.2">
      <c r="A399" s="210"/>
      <c r="B399" s="246"/>
      <c r="C399" s="210"/>
      <c r="D399" s="247"/>
    </row>
    <row r="400" spans="1:9" ht="15" x14ac:dyDescent="0.2">
      <c r="A400" s="210"/>
      <c r="B400" s="246"/>
      <c r="C400" s="210"/>
      <c r="D400" s="247"/>
    </row>
    <row r="401" spans="1:4" ht="15" x14ac:dyDescent="0.2">
      <c r="A401" s="210"/>
      <c r="B401" s="246"/>
      <c r="C401" s="210"/>
      <c r="D401" s="247"/>
    </row>
    <row r="402" spans="1:4" ht="15" x14ac:dyDescent="0.2">
      <c r="A402" s="210"/>
      <c r="B402" s="246"/>
      <c r="C402" s="210"/>
      <c r="D402" s="247"/>
    </row>
    <row r="403" spans="1:4" ht="15" x14ac:dyDescent="0.2">
      <c r="A403" s="210"/>
      <c r="B403" s="246"/>
      <c r="C403" s="210"/>
      <c r="D403" s="247"/>
    </row>
    <row r="404" spans="1:4" ht="15" x14ac:dyDescent="0.2">
      <c r="A404" s="210"/>
      <c r="B404" s="246"/>
      <c r="C404" s="210"/>
      <c r="D404" s="247"/>
    </row>
    <row r="405" spans="1:4" ht="15" x14ac:dyDescent="0.2">
      <c r="A405" s="210"/>
      <c r="B405" s="246"/>
      <c r="C405" s="210"/>
      <c r="D405" s="247"/>
    </row>
    <row r="406" spans="1:4" ht="15" x14ac:dyDescent="0.2">
      <c r="A406" s="210"/>
      <c r="B406" s="246"/>
      <c r="C406" s="210"/>
      <c r="D406" s="247"/>
    </row>
    <row r="407" spans="1:4" ht="15" x14ac:dyDescent="0.2">
      <c r="A407" s="210"/>
      <c r="B407" s="246"/>
      <c r="C407" s="210"/>
      <c r="D407" s="247"/>
    </row>
    <row r="408" spans="1:4" ht="15" x14ac:dyDescent="0.2">
      <c r="A408" s="210"/>
      <c r="B408" s="246"/>
      <c r="C408" s="210"/>
      <c r="D408" s="247"/>
    </row>
    <row r="409" spans="1:4" ht="15" x14ac:dyDescent="0.2">
      <c r="A409" s="210"/>
      <c r="B409" s="246"/>
      <c r="C409" s="210"/>
      <c r="D409" s="247"/>
    </row>
    <row r="410" spans="1:4" ht="15" x14ac:dyDescent="0.2">
      <c r="A410" s="210"/>
      <c r="B410" s="246"/>
      <c r="C410" s="210"/>
      <c r="D410" s="247"/>
    </row>
    <row r="411" spans="1:4" ht="15" x14ac:dyDescent="0.2">
      <c r="A411" s="210"/>
      <c r="B411" s="246"/>
      <c r="C411" s="210"/>
      <c r="D411" s="247"/>
    </row>
    <row r="412" spans="1:4" ht="15" x14ac:dyDescent="0.2">
      <c r="A412" s="210"/>
      <c r="B412" s="246"/>
      <c r="C412" s="210"/>
      <c r="D412" s="247"/>
    </row>
    <row r="413" spans="1:4" ht="15" x14ac:dyDescent="0.2">
      <c r="A413" s="210"/>
      <c r="B413" s="246"/>
      <c r="C413" s="210"/>
      <c r="D413" s="247"/>
    </row>
    <row r="414" spans="1:4" ht="15" x14ac:dyDescent="0.2">
      <c r="A414" s="210"/>
      <c r="B414" s="246"/>
      <c r="C414" s="210"/>
      <c r="D414" s="247"/>
    </row>
    <row r="415" spans="1:4" ht="15" x14ac:dyDescent="0.2">
      <c r="A415" s="210"/>
      <c r="B415" s="246"/>
      <c r="C415" s="210"/>
      <c r="D415" s="247"/>
    </row>
    <row r="416" spans="1:4" ht="15" x14ac:dyDescent="0.2">
      <c r="A416" s="210"/>
      <c r="B416" s="246"/>
      <c r="C416" s="210"/>
      <c r="D416" s="247"/>
    </row>
    <row r="417" spans="1:9" ht="15" x14ac:dyDescent="0.2">
      <c r="A417" s="210"/>
      <c r="B417" s="246"/>
      <c r="C417" s="210"/>
      <c r="D417" s="247"/>
    </row>
    <row r="418" spans="1:9" ht="15" x14ac:dyDescent="0.2">
      <c r="A418" s="210"/>
      <c r="B418" s="246"/>
      <c r="C418" s="210"/>
      <c r="D418" s="247"/>
    </row>
    <row r="419" spans="1:9" ht="15" x14ac:dyDescent="0.2">
      <c r="A419" s="210"/>
      <c r="B419" s="246"/>
      <c r="C419" s="210"/>
      <c r="D419" s="247"/>
    </row>
    <row r="420" spans="1:9" ht="15" x14ac:dyDescent="0.2">
      <c r="A420" s="210"/>
      <c r="B420" s="246"/>
      <c r="C420" s="210"/>
      <c r="D420" s="247"/>
    </row>
    <row r="421" spans="1:9" ht="15" x14ac:dyDescent="0.2">
      <c r="A421" s="210"/>
      <c r="B421" s="246"/>
      <c r="C421" s="210"/>
      <c r="D421" s="247"/>
    </row>
    <row r="422" spans="1:9" ht="15" x14ac:dyDescent="0.2">
      <c r="A422" s="210"/>
      <c r="B422" s="246"/>
      <c r="C422" s="210"/>
      <c r="D422" s="247"/>
    </row>
    <row r="423" spans="1:9" ht="15" x14ac:dyDescent="0.2">
      <c r="A423" s="210"/>
      <c r="B423" s="246"/>
      <c r="C423" s="210"/>
      <c r="D423" s="247"/>
    </row>
    <row r="424" spans="1:9" ht="15" x14ac:dyDescent="0.2">
      <c r="A424" s="210"/>
      <c r="B424" s="246"/>
      <c r="C424" s="210"/>
      <c r="D424" s="247"/>
    </row>
    <row r="425" spans="1:9" ht="15" x14ac:dyDescent="0.2">
      <c r="A425" s="210"/>
      <c r="B425" s="244"/>
      <c r="C425" s="210"/>
      <c r="D425" s="247"/>
      <c r="E425" s="222"/>
      <c r="F425" s="227"/>
      <c r="G425" s="217"/>
      <c r="H425" s="217"/>
      <c r="I425" s="217"/>
    </row>
    <row r="426" spans="1:9" ht="15" x14ac:dyDescent="0.2">
      <c r="A426" s="210"/>
      <c r="B426" s="246"/>
      <c r="C426" s="210"/>
      <c r="D426" s="247"/>
    </row>
    <row r="427" spans="1:9" ht="15" x14ac:dyDescent="0.2">
      <c r="A427" s="210"/>
      <c r="B427" s="246"/>
      <c r="C427" s="210"/>
      <c r="D427" s="247"/>
    </row>
    <row r="428" spans="1:9" ht="15" x14ac:dyDescent="0.2">
      <c r="A428" s="210"/>
      <c r="B428" s="246"/>
      <c r="C428" s="210"/>
      <c r="D428" s="247"/>
    </row>
    <row r="429" spans="1:9" ht="15" x14ac:dyDescent="0.2">
      <c r="A429" s="210"/>
      <c r="B429" s="246"/>
      <c r="C429" s="210"/>
      <c r="D429" s="247"/>
    </row>
    <row r="430" spans="1:9" ht="15" x14ac:dyDescent="0.2">
      <c r="A430" s="210"/>
      <c r="B430" s="246"/>
      <c r="C430" s="210"/>
      <c r="D430" s="247"/>
    </row>
    <row r="431" spans="1:9" ht="15" x14ac:dyDescent="0.2">
      <c r="A431" s="210"/>
      <c r="B431" s="246"/>
      <c r="C431" s="210"/>
      <c r="D431" s="247"/>
    </row>
    <row r="432" spans="1:9" ht="15" x14ac:dyDescent="0.2">
      <c r="A432" s="210"/>
      <c r="B432" s="246"/>
      <c r="C432" s="210"/>
      <c r="D432" s="247"/>
    </row>
    <row r="433" spans="1:9" ht="15" x14ac:dyDescent="0.2">
      <c r="A433" s="210"/>
      <c r="B433" s="246"/>
      <c r="C433" s="210"/>
      <c r="D433" s="247"/>
    </row>
    <row r="434" spans="1:9" ht="15" x14ac:dyDescent="0.2">
      <c r="A434" s="210"/>
      <c r="B434" s="246"/>
      <c r="C434" s="210"/>
      <c r="D434" s="247"/>
    </row>
    <row r="435" spans="1:9" ht="15" x14ac:dyDescent="0.2">
      <c r="A435" s="210"/>
      <c r="B435" s="246"/>
      <c r="C435" s="210"/>
      <c r="D435" s="247"/>
    </row>
    <row r="436" spans="1:9" ht="15" x14ac:dyDescent="0.2">
      <c r="A436" s="210"/>
      <c r="B436" s="246"/>
      <c r="C436" s="210"/>
      <c r="D436" s="247"/>
    </row>
    <row r="437" spans="1:9" ht="15" x14ac:dyDescent="0.2">
      <c r="A437" s="210"/>
      <c r="B437" s="244"/>
      <c r="C437" s="210"/>
      <c r="D437" s="247"/>
      <c r="E437" s="222"/>
      <c r="F437" s="215"/>
      <c r="G437" s="217"/>
      <c r="H437" s="217"/>
      <c r="I437" s="217"/>
    </row>
    <row r="438" spans="1:9" ht="15" x14ac:dyDescent="0.2">
      <c r="A438" s="210"/>
      <c r="B438" s="246"/>
      <c r="C438" s="210"/>
      <c r="D438" s="247"/>
    </row>
    <row r="439" spans="1:9" ht="15" x14ac:dyDescent="0.2">
      <c r="A439" s="210"/>
      <c r="B439" s="246"/>
      <c r="C439" s="210"/>
      <c r="D439" s="247"/>
    </row>
    <row r="440" spans="1:9" ht="15" x14ac:dyDescent="0.2">
      <c r="A440" s="210"/>
      <c r="B440" s="246"/>
      <c r="C440" s="210"/>
      <c r="D440" s="247"/>
    </row>
    <row r="441" spans="1:9" ht="15" x14ac:dyDescent="0.2">
      <c r="A441" s="210"/>
      <c r="B441" s="246"/>
      <c r="C441" s="210"/>
      <c r="D441" s="247"/>
    </row>
    <row r="442" spans="1:9" ht="15" x14ac:dyDescent="0.2">
      <c r="A442" s="210"/>
      <c r="B442" s="246"/>
      <c r="C442" s="210"/>
      <c r="D442" s="247"/>
    </row>
    <row r="443" spans="1:9" ht="15" x14ac:dyDescent="0.2">
      <c r="A443" s="210"/>
      <c r="B443" s="246"/>
      <c r="C443" s="210"/>
      <c r="D443" s="247"/>
    </row>
    <row r="444" spans="1:9" ht="15" x14ac:dyDescent="0.2">
      <c r="A444" s="210"/>
      <c r="B444" s="246"/>
      <c r="C444" s="210"/>
      <c r="D444" s="247"/>
    </row>
    <row r="445" spans="1:9" ht="15" x14ac:dyDescent="0.2">
      <c r="A445" s="210"/>
      <c r="B445" s="246"/>
      <c r="C445" s="210"/>
      <c r="D445" s="247"/>
    </row>
    <row r="446" spans="1:9" ht="15" x14ac:dyDescent="0.2">
      <c r="A446" s="210"/>
      <c r="B446" s="244"/>
      <c r="C446" s="210"/>
      <c r="D446" s="247"/>
      <c r="E446" s="222"/>
      <c r="F446" s="228"/>
      <c r="G446" s="219"/>
      <c r="H446" s="217"/>
      <c r="I446" s="217"/>
    </row>
    <row r="447" spans="1:9" ht="15" x14ac:dyDescent="0.2">
      <c r="A447" s="210"/>
      <c r="B447" s="246"/>
      <c r="C447" s="210"/>
      <c r="D447" s="247"/>
    </row>
    <row r="448" spans="1:9" ht="15" x14ac:dyDescent="0.2">
      <c r="A448" s="210"/>
      <c r="B448" s="246"/>
      <c r="C448" s="210"/>
      <c r="D448" s="247"/>
    </row>
    <row r="449" spans="1:9" ht="15" x14ac:dyDescent="0.2">
      <c r="A449" s="210"/>
      <c r="B449" s="246"/>
      <c r="C449" s="210"/>
      <c r="D449" s="247"/>
    </row>
    <row r="450" spans="1:9" ht="15" x14ac:dyDescent="0.2">
      <c r="A450" s="210"/>
      <c r="B450" s="246"/>
      <c r="C450" s="210"/>
      <c r="D450" s="247"/>
    </row>
    <row r="451" spans="1:9" ht="15" x14ac:dyDescent="0.2">
      <c r="A451" s="210"/>
      <c r="B451" s="246"/>
      <c r="C451" s="210"/>
      <c r="D451" s="247"/>
    </row>
    <row r="452" spans="1:9" ht="15" x14ac:dyDescent="0.2">
      <c r="A452" s="210"/>
      <c r="B452" s="246"/>
      <c r="C452" s="210"/>
      <c r="D452" s="247"/>
    </row>
    <row r="453" spans="1:9" ht="15" x14ac:dyDescent="0.2">
      <c r="A453" s="210"/>
      <c r="B453" s="246"/>
      <c r="C453" s="210"/>
      <c r="D453" s="247"/>
    </row>
    <row r="454" spans="1:9" ht="15" x14ac:dyDescent="0.2">
      <c r="A454" s="210"/>
      <c r="B454" s="246"/>
      <c r="C454" s="210"/>
      <c r="D454" s="247"/>
    </row>
    <row r="455" spans="1:9" ht="15" x14ac:dyDescent="0.2">
      <c r="A455" s="210"/>
      <c r="B455" s="246"/>
      <c r="C455" s="210"/>
      <c r="D455" s="247"/>
    </row>
    <row r="456" spans="1:9" ht="15" x14ac:dyDescent="0.2">
      <c r="A456" s="210"/>
      <c r="B456" s="246"/>
      <c r="C456" s="210"/>
      <c r="D456" s="247"/>
    </row>
    <row r="457" spans="1:9" ht="15" x14ac:dyDescent="0.2">
      <c r="A457" s="210"/>
      <c r="B457" s="244"/>
      <c r="C457" s="210"/>
      <c r="D457" s="247"/>
      <c r="E457" s="222"/>
      <c r="F457" s="228"/>
      <c r="G457" s="219"/>
      <c r="H457" s="217"/>
      <c r="I457" s="217"/>
    </row>
    <row r="458" spans="1:9" ht="15" x14ac:dyDescent="0.2">
      <c r="A458" s="210"/>
      <c r="B458" s="246"/>
      <c r="C458" s="210"/>
      <c r="D458" s="247"/>
    </row>
    <row r="459" spans="1:9" ht="15" x14ac:dyDescent="0.2">
      <c r="A459" s="210"/>
      <c r="B459" s="246"/>
      <c r="C459" s="210"/>
      <c r="D459" s="247"/>
    </row>
    <row r="460" spans="1:9" ht="15" x14ac:dyDescent="0.2">
      <c r="A460" s="210"/>
      <c r="B460" s="246"/>
      <c r="C460" s="210"/>
      <c r="D460" s="247"/>
    </row>
    <row r="461" spans="1:9" ht="15" x14ac:dyDescent="0.2">
      <c r="A461" s="210"/>
      <c r="B461" s="246"/>
      <c r="C461" s="210"/>
      <c r="D461" s="247"/>
    </row>
    <row r="462" spans="1:9" ht="15" x14ac:dyDescent="0.2">
      <c r="A462" s="210"/>
      <c r="B462" s="246"/>
      <c r="C462" s="210"/>
      <c r="D462" s="247"/>
    </row>
    <row r="463" spans="1:9" ht="15" x14ac:dyDescent="0.2">
      <c r="A463" s="210"/>
      <c r="B463" s="246"/>
      <c r="C463" s="210"/>
      <c r="D463" s="247"/>
    </row>
    <row r="464" spans="1:9" ht="15" x14ac:dyDescent="0.2">
      <c r="A464" s="210"/>
      <c r="B464" s="246"/>
      <c r="C464" s="210"/>
      <c r="D464" s="247"/>
    </row>
    <row r="465" spans="1:4" ht="15" x14ac:dyDescent="0.2">
      <c r="A465" s="210"/>
      <c r="B465" s="246"/>
      <c r="C465" s="210"/>
      <c r="D465" s="247"/>
    </row>
    <row r="466" spans="1:4" ht="15" x14ac:dyDescent="0.2">
      <c r="A466" s="210"/>
      <c r="B466" s="246"/>
      <c r="C466" s="210"/>
      <c r="D466" s="247"/>
    </row>
    <row r="467" spans="1:4" ht="15" x14ac:dyDescent="0.2">
      <c r="A467" s="210"/>
      <c r="B467" s="246"/>
      <c r="C467" s="210"/>
      <c r="D467" s="247"/>
    </row>
    <row r="468" spans="1:4" ht="15" x14ac:dyDescent="0.2">
      <c r="A468" s="210"/>
      <c r="B468" s="246"/>
      <c r="C468" s="210"/>
      <c r="D468" s="247"/>
    </row>
    <row r="469" spans="1:4" ht="15" x14ac:dyDescent="0.2">
      <c r="A469" s="210"/>
      <c r="B469" s="246"/>
      <c r="C469" s="210"/>
      <c r="D469" s="247"/>
    </row>
    <row r="470" spans="1:4" ht="15" x14ac:dyDescent="0.2">
      <c r="A470" s="210"/>
      <c r="B470" s="246"/>
      <c r="C470" s="210"/>
      <c r="D470" s="247"/>
    </row>
    <row r="471" spans="1:4" ht="15" x14ac:dyDescent="0.2">
      <c r="A471" s="210"/>
      <c r="B471" s="246"/>
      <c r="C471" s="210"/>
      <c r="D471" s="247"/>
    </row>
    <row r="472" spans="1:4" ht="15" x14ac:dyDescent="0.2">
      <c r="A472" s="210"/>
      <c r="B472" s="246"/>
      <c r="C472" s="210"/>
      <c r="D472" s="247"/>
    </row>
    <row r="473" spans="1:4" ht="15" x14ac:dyDescent="0.2">
      <c r="A473" s="210"/>
      <c r="B473" s="246"/>
      <c r="C473" s="210"/>
      <c r="D473" s="247"/>
    </row>
    <row r="474" spans="1:4" ht="15" x14ac:dyDescent="0.2">
      <c r="A474" s="210"/>
      <c r="B474" s="246"/>
      <c r="C474" s="210"/>
      <c r="D474" s="247"/>
    </row>
    <row r="475" spans="1:4" ht="15" x14ac:dyDescent="0.2">
      <c r="A475" s="210"/>
      <c r="B475" s="246"/>
      <c r="C475" s="210"/>
      <c r="D475" s="247"/>
    </row>
    <row r="476" spans="1:4" ht="15" x14ac:dyDescent="0.2">
      <c r="A476" s="210"/>
      <c r="B476" s="246"/>
      <c r="C476" s="210"/>
      <c r="D476" s="247"/>
    </row>
    <row r="477" spans="1:4" ht="15" x14ac:dyDescent="0.2">
      <c r="A477" s="210"/>
      <c r="B477" s="246"/>
      <c r="C477" s="210"/>
      <c r="D477" s="247"/>
    </row>
    <row r="478" spans="1:4" ht="15" x14ac:dyDescent="0.2">
      <c r="A478" s="210"/>
      <c r="B478" s="246"/>
      <c r="C478" s="210"/>
      <c r="D478" s="247"/>
    </row>
    <row r="479" spans="1:4" ht="15" x14ac:dyDescent="0.2">
      <c r="A479" s="210"/>
      <c r="B479" s="246"/>
      <c r="C479" s="210"/>
      <c r="D479" s="247"/>
    </row>
    <row r="480" spans="1:4" ht="15" x14ac:dyDescent="0.2">
      <c r="A480" s="210"/>
      <c r="B480" s="246"/>
      <c r="C480" s="210"/>
      <c r="D480" s="247"/>
    </row>
    <row r="481" spans="1:9" ht="15" x14ac:dyDescent="0.2">
      <c r="A481" s="210"/>
      <c r="B481" s="244"/>
      <c r="C481" s="210"/>
      <c r="D481" s="247"/>
      <c r="E481" s="222"/>
      <c r="F481" s="227"/>
      <c r="G481" s="219"/>
      <c r="H481" s="217"/>
      <c r="I481" s="217"/>
    </row>
    <row r="482" spans="1:9" ht="15" x14ac:dyDescent="0.2">
      <c r="A482" s="210"/>
      <c r="B482" s="246"/>
      <c r="C482" s="210"/>
      <c r="D482" s="247"/>
    </row>
    <row r="483" spans="1:9" ht="15" x14ac:dyDescent="0.2">
      <c r="A483" s="210"/>
      <c r="B483" s="246"/>
      <c r="C483" s="210"/>
      <c r="D483" s="247"/>
    </row>
    <row r="484" spans="1:9" ht="15" x14ac:dyDescent="0.2">
      <c r="A484" s="210"/>
      <c r="B484" s="246"/>
      <c r="C484" s="210"/>
      <c r="D484" s="247"/>
    </row>
    <row r="485" spans="1:9" ht="15" x14ac:dyDescent="0.2">
      <c r="A485" s="210"/>
      <c r="B485" s="246"/>
      <c r="C485" s="210"/>
      <c r="D485" s="247"/>
    </row>
    <row r="486" spans="1:9" ht="15" x14ac:dyDescent="0.2">
      <c r="A486" s="210"/>
      <c r="B486" s="246"/>
      <c r="C486" s="210"/>
      <c r="D486" s="247"/>
    </row>
  </sheetData>
  <mergeCells count="1">
    <mergeCell ref="B1:D1"/>
  </mergeCell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'[Copy of AAR_E080_SoS_FY2018-19 SAW Edits 3 09092019.xlsx]Sheet4'!#REF!</xm:f>
          </x14:formula1>
          <xm:sqref>I213:I215 C30:D36 C40:D296 C5:D26 F30:H36 F40:H296 F5:H26</xm:sqref>
        </x14:dataValidation>
        <x14:dataValidation type="list" allowBlank="1" showInputMessage="1" showErrorMessage="1">
          <x14:formula1>
            <xm:f>'[Secretary of State - 2018-19 Acct. Report - Excel.xlsx]Sheet4'!#REF!</xm:f>
          </x14:formula1>
          <xm:sqref>H297:H1048576 H1:H4</xm:sqref>
        </x14:dataValidation>
        <x14:dataValidation type="list" allowBlank="1" showInputMessage="1" showErrorMessage="1">
          <x14:formula1>
            <xm:f>'[Secretary of State - 2018-19 Acct. Report - Excel.xlsx]Sheet4'!#REF!</xm:f>
          </x14:formula1>
          <xm:sqref>F297:F1048576 F1:F4</xm:sqref>
        </x14:dataValidation>
        <x14:dataValidation type="list" allowBlank="1" showInputMessage="1" showErrorMessage="1">
          <x14:formula1>
            <xm:f>'[Secretary of State - 2018-19 Acct. Report - Excel.xlsx]Sheet4'!#REF!</xm:f>
          </x14:formula1>
          <xm:sqref>G297:G1048576 G1:G4</xm:sqref>
        </x14:dataValidation>
        <x14:dataValidation type="list" allowBlank="1" showInputMessage="1" showErrorMessage="1">
          <x14:formula1>
            <xm:f>'[Secretary of State - 2018-19 Acct. Report - Excel.xlsx]Sheet4'!#REF!</xm:f>
          </x14:formula1>
          <xm:sqref>D297:D1048576 D2:D4</xm:sqref>
        </x14:dataValidation>
        <x14:dataValidation type="list" allowBlank="1" showInputMessage="1" showErrorMessage="1">
          <x14:formula1>
            <xm:f>'[Secretary of State - 2018-19 Acct. Report - Excel.xlsx]Sheet4'!#REF!</xm:f>
          </x14:formula1>
          <xm:sqref>C297:C1048576 C2:C4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H84"/>
  <sheetViews>
    <sheetView workbookViewId="0">
      <selection activeCell="A2" sqref="A2"/>
    </sheetView>
  </sheetViews>
  <sheetFormatPr defaultColWidth="9.140625" defaultRowHeight="12.75" x14ac:dyDescent="0.2"/>
  <cols>
    <col min="1" max="1" width="28.7109375" style="17" customWidth="1"/>
    <col min="2" max="2" width="0.85546875" style="7" customWidth="1"/>
    <col min="3" max="26" width="25.7109375" style="17" customWidth="1"/>
    <col min="27" max="31" width="9.85546875" style="17" bestFit="1" customWidth="1"/>
    <col min="32" max="32" width="57.28515625" style="17" customWidth="1"/>
    <col min="33" max="33" width="9.28515625" style="18" customWidth="1"/>
    <col min="34" max="34" width="27.85546875" style="18" customWidth="1"/>
    <col min="35" max="35" width="31.5703125" style="18" customWidth="1"/>
    <col min="36" max="36" width="23.7109375" style="18" customWidth="1"/>
    <col min="37" max="37" width="18.5703125" style="18" customWidth="1"/>
    <col min="38" max="38" width="16.7109375" style="18" customWidth="1"/>
    <col min="39" max="39" width="7.5703125" style="18" bestFit="1" customWidth="1"/>
    <col min="40" max="40" width="25.7109375" style="18" customWidth="1"/>
    <col min="41" max="16384" width="9.140625" style="18"/>
  </cols>
  <sheetData>
    <row r="1" spans="1:34" x14ac:dyDescent="0.2">
      <c r="A1" s="2" t="s">
        <v>1116</v>
      </c>
      <c r="B1" s="10"/>
    </row>
    <row r="2" spans="1:34" x14ac:dyDescent="0.2">
      <c r="A2" s="2" t="s">
        <v>1119</v>
      </c>
      <c r="B2" s="10"/>
    </row>
    <row r="3" spans="1:34" x14ac:dyDescent="0.2">
      <c r="A3" s="7"/>
      <c r="B3" s="14"/>
      <c r="C3" s="7"/>
      <c r="D3" s="7"/>
      <c r="F3" s="16"/>
      <c r="G3" s="16"/>
      <c r="H3" s="16"/>
      <c r="I3" s="16"/>
      <c r="J3" s="16"/>
      <c r="K3" s="16"/>
      <c r="L3" s="16"/>
      <c r="M3" s="16"/>
      <c r="N3" s="16"/>
      <c r="O3" s="16"/>
      <c r="P3" s="16"/>
      <c r="Q3" s="16"/>
      <c r="R3" s="16"/>
      <c r="S3" s="16"/>
      <c r="T3" s="16"/>
      <c r="U3" s="16"/>
      <c r="V3" s="16"/>
      <c r="W3" s="16"/>
      <c r="X3" s="16"/>
      <c r="Y3" s="16"/>
      <c r="Z3" s="16"/>
      <c r="AA3" s="16"/>
      <c r="AB3" s="16"/>
      <c r="AC3" s="16"/>
      <c r="AD3" s="16"/>
      <c r="AE3" s="16"/>
      <c r="AF3" s="36"/>
      <c r="AG3" s="36"/>
      <c r="AH3" s="7"/>
    </row>
    <row r="4" spans="1:34" x14ac:dyDescent="0.2">
      <c r="A4" s="19" t="s">
        <v>26</v>
      </c>
      <c r="B4" s="14"/>
      <c r="C4" s="7"/>
      <c r="D4" s="7"/>
      <c r="E4" s="7"/>
      <c r="F4" s="7"/>
      <c r="G4" s="7"/>
      <c r="H4" s="7"/>
      <c r="I4" s="7"/>
      <c r="J4" s="7"/>
      <c r="K4" s="7"/>
      <c r="L4" s="7"/>
      <c r="M4" s="7"/>
      <c r="N4" s="7"/>
      <c r="O4" s="7"/>
      <c r="P4" s="7"/>
      <c r="Q4" s="7"/>
      <c r="R4" s="7"/>
      <c r="S4" s="7"/>
      <c r="T4" s="7"/>
      <c r="U4" s="7"/>
      <c r="V4" s="7"/>
      <c r="W4" s="7"/>
      <c r="X4" s="7"/>
      <c r="Y4" s="7"/>
      <c r="Z4" s="7"/>
      <c r="AA4" s="36"/>
      <c r="AB4" s="36"/>
      <c r="AC4" s="36"/>
      <c r="AD4" s="36"/>
      <c r="AE4" s="36"/>
      <c r="AF4" s="7"/>
    </row>
    <row r="5" spans="1:34" x14ac:dyDescent="0.2">
      <c r="A5" s="36" t="s">
        <v>0</v>
      </c>
      <c r="B5" s="3"/>
      <c r="C5" s="28">
        <v>1</v>
      </c>
      <c r="D5" s="28">
        <v>2</v>
      </c>
      <c r="E5" s="28">
        <v>3</v>
      </c>
      <c r="F5" s="28">
        <v>4</v>
      </c>
      <c r="G5" s="28">
        <v>5</v>
      </c>
      <c r="H5" s="28">
        <v>6</v>
      </c>
      <c r="I5" s="28">
        <v>7</v>
      </c>
      <c r="J5" s="28">
        <v>8</v>
      </c>
      <c r="K5" s="28">
        <v>9</v>
      </c>
      <c r="L5" s="28">
        <v>10</v>
      </c>
      <c r="M5" s="28">
        <v>11</v>
      </c>
      <c r="N5" s="28">
        <v>12</v>
      </c>
      <c r="O5" s="28">
        <v>13</v>
      </c>
      <c r="P5" s="28">
        <v>14</v>
      </c>
      <c r="Q5" s="28">
        <v>15</v>
      </c>
      <c r="R5" s="28">
        <v>16</v>
      </c>
      <c r="S5" s="28">
        <v>17</v>
      </c>
      <c r="T5" s="28">
        <v>18</v>
      </c>
      <c r="U5" s="28">
        <v>19</v>
      </c>
      <c r="V5" s="28">
        <v>20</v>
      </c>
      <c r="W5" s="28">
        <v>21</v>
      </c>
      <c r="X5" s="28">
        <v>22</v>
      </c>
      <c r="Y5" s="28">
        <v>23</v>
      </c>
      <c r="Z5" s="28">
        <v>24</v>
      </c>
      <c r="AA5" s="36"/>
      <c r="AB5" s="36"/>
      <c r="AC5" s="36"/>
      <c r="AD5" s="36"/>
      <c r="AE5" s="36"/>
      <c r="AF5" s="7"/>
    </row>
    <row r="6" spans="1:34" ht="136.5" customHeight="1" x14ac:dyDescent="0.2">
      <c r="A6" s="35" t="s">
        <v>21</v>
      </c>
      <c r="B6" s="1"/>
      <c r="C6" s="26" t="s">
        <v>541</v>
      </c>
      <c r="D6" s="26" t="s">
        <v>542</v>
      </c>
      <c r="E6" s="26" t="s">
        <v>543</v>
      </c>
      <c r="F6" s="26" t="s">
        <v>544</v>
      </c>
      <c r="G6" s="26" t="s">
        <v>545</v>
      </c>
      <c r="H6" s="26" t="s">
        <v>546</v>
      </c>
      <c r="I6" s="26" t="s">
        <v>547</v>
      </c>
      <c r="J6" s="26" t="s">
        <v>548</v>
      </c>
      <c r="K6" s="26" t="s">
        <v>549</v>
      </c>
      <c r="L6" s="26" t="s">
        <v>550</v>
      </c>
      <c r="M6" s="26" t="s">
        <v>551</v>
      </c>
      <c r="N6" s="26" t="s">
        <v>552</v>
      </c>
      <c r="O6" s="26" t="s">
        <v>553</v>
      </c>
      <c r="P6" s="26" t="s">
        <v>554</v>
      </c>
      <c r="Q6" s="26" t="s">
        <v>555</v>
      </c>
      <c r="R6" s="26" t="s">
        <v>870</v>
      </c>
      <c r="S6" s="26" t="s">
        <v>869</v>
      </c>
      <c r="T6" s="26" t="s">
        <v>868</v>
      </c>
      <c r="U6" s="26" t="s">
        <v>1138</v>
      </c>
      <c r="V6" s="26" t="s">
        <v>556</v>
      </c>
      <c r="W6" s="26" t="s">
        <v>557</v>
      </c>
      <c r="X6" s="26" t="s">
        <v>558</v>
      </c>
      <c r="Y6" s="26" t="s">
        <v>559</v>
      </c>
      <c r="Z6" s="26" t="s">
        <v>560</v>
      </c>
      <c r="AA6" s="36"/>
      <c r="AB6" s="36"/>
      <c r="AC6" s="36"/>
      <c r="AD6" s="36"/>
      <c r="AE6" s="36"/>
      <c r="AF6" s="7"/>
    </row>
    <row r="7" spans="1:34" x14ac:dyDescent="0.2">
      <c r="A7" s="36" t="s">
        <v>18</v>
      </c>
      <c r="B7" s="14"/>
      <c r="C7" s="25" t="s">
        <v>38</v>
      </c>
      <c r="D7" s="25" t="s">
        <v>38</v>
      </c>
      <c r="E7" s="25" t="s">
        <v>38</v>
      </c>
      <c r="F7" s="25" t="s">
        <v>38</v>
      </c>
      <c r="G7" s="25" t="s">
        <v>38</v>
      </c>
      <c r="H7" s="25" t="s">
        <v>38</v>
      </c>
      <c r="I7" s="25" t="s">
        <v>38</v>
      </c>
      <c r="J7" s="25" t="s">
        <v>38</v>
      </c>
      <c r="K7" s="25" t="s">
        <v>38</v>
      </c>
      <c r="L7" s="25" t="s">
        <v>38</v>
      </c>
      <c r="M7" s="25" t="s">
        <v>38</v>
      </c>
      <c r="N7" s="25" t="s">
        <v>38</v>
      </c>
      <c r="O7" s="25" t="s">
        <v>38</v>
      </c>
      <c r="P7" s="25" t="s">
        <v>38</v>
      </c>
      <c r="Q7" s="25" t="s">
        <v>38</v>
      </c>
      <c r="R7" s="25" t="s">
        <v>38</v>
      </c>
      <c r="S7" s="25" t="s">
        <v>38</v>
      </c>
      <c r="T7" s="25" t="s">
        <v>38</v>
      </c>
      <c r="U7" s="25" t="s">
        <v>38</v>
      </c>
      <c r="V7" s="25" t="s">
        <v>38</v>
      </c>
      <c r="W7" s="25" t="s">
        <v>38</v>
      </c>
      <c r="X7" s="25" t="s">
        <v>38</v>
      </c>
      <c r="Y7" s="25" t="s">
        <v>38</v>
      </c>
      <c r="Z7" s="25" t="s">
        <v>38</v>
      </c>
      <c r="AA7" s="7"/>
      <c r="AB7" s="7"/>
      <c r="AC7" s="7"/>
      <c r="AD7" s="7"/>
      <c r="AE7" s="7"/>
      <c r="AF7" s="7"/>
    </row>
    <row r="8" spans="1:34" x14ac:dyDescent="0.2">
      <c r="A8" s="36"/>
      <c r="B8" s="158"/>
      <c r="C8" s="7"/>
      <c r="D8" s="7"/>
      <c r="E8" s="7"/>
      <c r="F8" s="7"/>
      <c r="G8" s="7"/>
      <c r="H8" s="7"/>
      <c r="I8" s="7"/>
      <c r="J8" s="7"/>
      <c r="K8" s="7"/>
      <c r="L8" s="7"/>
      <c r="M8" s="7"/>
      <c r="N8" s="7"/>
      <c r="O8" s="7"/>
      <c r="P8" s="7"/>
      <c r="Q8" s="7"/>
      <c r="R8" s="7"/>
      <c r="S8" s="7"/>
      <c r="T8" s="7"/>
      <c r="U8" s="7"/>
      <c r="V8" s="7"/>
      <c r="W8" s="7"/>
      <c r="X8" s="7"/>
      <c r="Y8" s="7"/>
      <c r="Z8" s="7"/>
      <c r="AA8" s="7"/>
      <c r="AB8" s="7"/>
      <c r="AC8" s="7"/>
      <c r="AD8" s="7"/>
      <c r="AE8" s="7"/>
      <c r="AF8" s="7"/>
    </row>
    <row r="9" spans="1:34" x14ac:dyDescent="0.2">
      <c r="A9" s="19" t="s">
        <v>54</v>
      </c>
      <c r="B9" s="159"/>
      <c r="C9" s="7"/>
      <c r="D9" s="7"/>
      <c r="E9" s="7"/>
      <c r="F9" s="7"/>
      <c r="G9" s="7"/>
      <c r="H9" s="7"/>
      <c r="I9" s="7"/>
      <c r="J9" s="7"/>
      <c r="K9" s="7"/>
      <c r="L9" s="7"/>
      <c r="M9" s="7"/>
      <c r="N9" s="7"/>
      <c r="O9" s="7"/>
      <c r="P9" s="7"/>
      <c r="Q9" s="7"/>
      <c r="R9" s="7"/>
      <c r="S9" s="7"/>
      <c r="T9" s="7"/>
      <c r="U9" s="7"/>
      <c r="V9" s="7"/>
      <c r="W9" s="7"/>
      <c r="X9" s="7"/>
      <c r="Y9" s="7"/>
      <c r="Z9" s="7"/>
      <c r="AA9" s="36"/>
      <c r="AB9" s="36"/>
      <c r="AC9" s="36"/>
      <c r="AD9" s="36"/>
      <c r="AE9" s="36"/>
      <c r="AF9" s="7"/>
    </row>
    <row r="10" spans="1:34" ht="38.25" x14ac:dyDescent="0.2">
      <c r="A10" s="14" t="s">
        <v>65</v>
      </c>
      <c r="B10" s="159"/>
      <c r="C10" s="132" t="s">
        <v>69</v>
      </c>
      <c r="D10" s="132" t="s">
        <v>69</v>
      </c>
      <c r="E10" s="132" t="s">
        <v>69</v>
      </c>
      <c r="F10" s="132" t="s">
        <v>69</v>
      </c>
      <c r="G10" s="132" t="s">
        <v>69</v>
      </c>
      <c r="H10" s="132" t="s">
        <v>69</v>
      </c>
      <c r="I10" s="132" t="s">
        <v>69</v>
      </c>
      <c r="J10" s="132" t="s">
        <v>69</v>
      </c>
      <c r="K10" s="132" t="s">
        <v>69</v>
      </c>
      <c r="L10" s="132" t="s">
        <v>69</v>
      </c>
      <c r="M10" s="132" t="s">
        <v>69</v>
      </c>
      <c r="N10" s="132" t="s">
        <v>69</v>
      </c>
      <c r="O10" s="132" t="s">
        <v>69</v>
      </c>
      <c r="P10" s="132" t="s">
        <v>69</v>
      </c>
      <c r="Q10" s="132" t="s">
        <v>69</v>
      </c>
      <c r="R10" s="132" t="s">
        <v>69</v>
      </c>
      <c r="S10" s="132" t="s">
        <v>69</v>
      </c>
      <c r="T10" s="132" t="s">
        <v>69</v>
      </c>
      <c r="U10" s="132" t="s">
        <v>69</v>
      </c>
      <c r="V10" s="132" t="s">
        <v>69</v>
      </c>
      <c r="W10" s="132" t="s">
        <v>69</v>
      </c>
      <c r="X10" s="132" t="s">
        <v>69</v>
      </c>
      <c r="Y10" s="132" t="s">
        <v>69</v>
      </c>
      <c r="Z10" s="132" t="s">
        <v>69</v>
      </c>
      <c r="AA10" s="36"/>
      <c r="AB10" s="36"/>
      <c r="AC10" s="36"/>
      <c r="AD10" s="36"/>
      <c r="AE10" s="36"/>
      <c r="AF10" s="7"/>
    </row>
    <row r="11" spans="1:34" x14ac:dyDescent="0.2">
      <c r="A11" s="14"/>
      <c r="B11" s="159"/>
      <c r="C11" s="7"/>
      <c r="D11" s="7"/>
      <c r="E11" s="7"/>
      <c r="F11" s="7"/>
      <c r="G11" s="7"/>
      <c r="H11" s="7"/>
      <c r="I11" s="7"/>
      <c r="J11" s="7"/>
      <c r="K11" s="7"/>
      <c r="L11" s="7"/>
      <c r="M11" s="7"/>
      <c r="N11" s="7"/>
      <c r="O11" s="7"/>
      <c r="P11" s="7"/>
      <c r="Q11" s="7"/>
      <c r="R11" s="7"/>
      <c r="S11" s="7"/>
      <c r="T11" s="7"/>
      <c r="U11" s="7"/>
      <c r="V11" s="7"/>
      <c r="W11" s="7"/>
      <c r="X11" s="7"/>
      <c r="Y11" s="7"/>
      <c r="Z11" s="7"/>
      <c r="AA11" s="36"/>
      <c r="AB11" s="36"/>
      <c r="AC11" s="36"/>
      <c r="AD11" s="36"/>
      <c r="AE11" s="36"/>
      <c r="AF11" s="7"/>
    </row>
    <row r="12" spans="1:34" ht="16.5" customHeight="1" x14ac:dyDescent="0.2">
      <c r="A12" s="3" t="s">
        <v>70</v>
      </c>
      <c r="B12" s="14"/>
      <c r="C12" s="7"/>
      <c r="D12" s="7"/>
      <c r="E12" s="7"/>
      <c r="F12" s="7"/>
      <c r="G12" s="7"/>
      <c r="H12" s="7"/>
      <c r="I12" s="7"/>
      <c r="J12" s="7"/>
      <c r="K12" s="7"/>
      <c r="L12" s="7"/>
      <c r="M12" s="7"/>
      <c r="N12" s="7"/>
      <c r="O12" s="7"/>
      <c r="P12" s="7"/>
      <c r="Q12" s="7"/>
      <c r="R12" s="7"/>
      <c r="S12" s="7"/>
      <c r="T12" s="7"/>
      <c r="U12" s="7"/>
      <c r="V12" s="7"/>
      <c r="W12" s="7"/>
      <c r="X12" s="7"/>
      <c r="Y12" s="7"/>
      <c r="Z12" s="7"/>
      <c r="AA12" s="36"/>
      <c r="AB12" s="36"/>
      <c r="AC12" s="36"/>
      <c r="AD12" s="36"/>
      <c r="AE12" s="36"/>
      <c r="AF12" s="7"/>
    </row>
    <row r="13" spans="1:34" x14ac:dyDescent="0.2">
      <c r="A13" s="35">
        <v>2017</v>
      </c>
      <c r="B13" s="158"/>
      <c r="C13" s="26" t="str">
        <f>IF(C14="No target value","There was no target",IF(OR(C14=C$10,C15=C$10,C16=C$10),"Yes","No"))</f>
        <v>No</v>
      </c>
      <c r="D13" s="26" t="str">
        <f t="shared" ref="D13:Z13" si="0">IF(D14="No target value","There was no target",IF(OR(D14=D$10,D15=D$10,D16=D$10),"Yes","No"))</f>
        <v>Yes</v>
      </c>
      <c r="E13" s="26" t="str">
        <f t="shared" si="0"/>
        <v>No</v>
      </c>
      <c r="F13" s="26" t="str">
        <f t="shared" si="0"/>
        <v>Yes</v>
      </c>
      <c r="G13" s="26" t="str">
        <f t="shared" si="0"/>
        <v>Yes</v>
      </c>
      <c r="H13" s="26" t="str">
        <f t="shared" si="0"/>
        <v>Yes</v>
      </c>
      <c r="I13" s="26" t="str">
        <f t="shared" si="0"/>
        <v>No</v>
      </c>
      <c r="J13" s="26" t="str">
        <f t="shared" si="0"/>
        <v>Yes</v>
      </c>
      <c r="K13" s="26" t="str">
        <f t="shared" si="0"/>
        <v>Yes</v>
      </c>
      <c r="L13" s="26" t="str">
        <f t="shared" si="0"/>
        <v>Yes</v>
      </c>
      <c r="M13" s="26" t="str">
        <f t="shared" si="0"/>
        <v>Yes</v>
      </c>
      <c r="N13" s="26" t="str">
        <f t="shared" si="0"/>
        <v>Yes</v>
      </c>
      <c r="O13" s="26" t="str">
        <f t="shared" si="0"/>
        <v>Yes</v>
      </c>
      <c r="P13" s="26" t="str">
        <f t="shared" si="0"/>
        <v>Yes</v>
      </c>
      <c r="Q13" s="26" t="str">
        <f t="shared" si="0"/>
        <v>Yes</v>
      </c>
      <c r="R13" s="26" t="str">
        <f t="shared" si="0"/>
        <v>There was no target</v>
      </c>
      <c r="S13" s="26" t="str">
        <f t="shared" si="0"/>
        <v>There was no target</v>
      </c>
      <c r="T13" s="26" t="str">
        <f t="shared" si="0"/>
        <v>There was no target</v>
      </c>
      <c r="U13" s="26" t="str">
        <f t="shared" si="0"/>
        <v>There was no target</v>
      </c>
      <c r="V13" s="26" t="str">
        <f t="shared" si="0"/>
        <v>There was no target</v>
      </c>
      <c r="W13" s="26" t="str">
        <f t="shared" si="0"/>
        <v>There was no target</v>
      </c>
      <c r="X13" s="26" t="str">
        <f t="shared" si="0"/>
        <v>There was no target</v>
      </c>
      <c r="Y13" s="26" t="str">
        <f t="shared" si="0"/>
        <v>There was no target</v>
      </c>
      <c r="Z13" s="26" t="str">
        <f t="shared" si="0"/>
        <v>There was no target</v>
      </c>
      <c r="AA13" s="36"/>
      <c r="AB13" s="36"/>
      <c r="AC13" s="36"/>
      <c r="AD13" s="36"/>
      <c r="AE13" s="36"/>
      <c r="AF13" s="7"/>
    </row>
    <row r="14" spans="1:34" hidden="1" x14ac:dyDescent="0.2">
      <c r="A14" s="31" t="s">
        <v>75</v>
      </c>
      <c r="B14" s="31"/>
      <c r="C14" s="32" t="str">
        <f>IF(ISTEXT(C46),"No target value",IF(ISTEXT(C47),"No actual value",IF(C46=C47,"Meet",IF(C47&gt;C46,"Exceed","Obtain lower value"))))</f>
        <v>Obtain lower value</v>
      </c>
      <c r="D14" s="32" t="str">
        <f t="shared" ref="D14:H14" si="1">IF(ISTEXT(D46),"No target value",IF(ISTEXT(D47),"No actual value",IF(D46=D47,"Meet",IF(D47&gt;D46,"Exceed","Obtain lower value"))))</f>
        <v>Meet</v>
      </c>
      <c r="E14" s="32" t="str">
        <f t="shared" si="1"/>
        <v>Obtain lower value</v>
      </c>
      <c r="F14" s="32" t="str">
        <f t="shared" si="1"/>
        <v>Meet</v>
      </c>
      <c r="G14" s="32" t="str">
        <f t="shared" si="1"/>
        <v>Meet</v>
      </c>
      <c r="H14" s="32" t="str">
        <f t="shared" si="1"/>
        <v>Exceed</v>
      </c>
      <c r="I14" s="32" t="str">
        <f>IF(ISTEXT(I46),"No target value",IF(ISTEXT(I47),"No actual value",IF(I46=I47,"Meet",IF(I47&gt;I46,"Exceed","Obtain lower value"))))</f>
        <v>Obtain lower value</v>
      </c>
      <c r="J14" s="32" t="str">
        <f t="shared" ref="J14:Z14" si="2">IF(ISTEXT(J46),"No target value",IF(ISTEXT(J47),"No actual value",IF(J46=J47,"Meet",IF(J47&gt;J46,"Exceed","Obtain lower value"))))</f>
        <v>Meet</v>
      </c>
      <c r="K14" s="32" t="str">
        <f t="shared" si="2"/>
        <v>Meet</v>
      </c>
      <c r="L14" s="32" t="str">
        <f t="shared" si="2"/>
        <v>Exceed</v>
      </c>
      <c r="M14" s="32" t="str">
        <f t="shared" si="2"/>
        <v>Meet</v>
      </c>
      <c r="N14" s="32" t="str">
        <f t="shared" si="2"/>
        <v>Meet</v>
      </c>
      <c r="O14" s="32" t="str">
        <f>IF(ISTEXT(O46),"No target value",IF(ISTEXT(O47),"No actual value",IF(O46=O47,"Meet",IF(O47&gt;O46,"Exceed","Obtain lower value"))))</f>
        <v>Meet</v>
      </c>
      <c r="P14" s="32" t="str">
        <f t="shared" si="2"/>
        <v>Meet</v>
      </c>
      <c r="Q14" s="32" t="str">
        <f t="shared" si="2"/>
        <v>Meet</v>
      </c>
      <c r="R14" s="32" t="str">
        <f t="shared" si="2"/>
        <v>No target value</v>
      </c>
      <c r="S14" s="32" t="str">
        <f t="shared" si="2"/>
        <v>No target value</v>
      </c>
      <c r="T14" s="32" t="str">
        <f t="shared" si="2"/>
        <v>No target value</v>
      </c>
      <c r="U14" s="32" t="str">
        <f>IF(ISTEXT(U46),"No target value",IF(ISTEXT(U47),"No actual value",IF(U46=U47,"Meet",IF(U47&gt;U46,"Exceed","Obtain lower value"))))</f>
        <v>No target value</v>
      </c>
      <c r="V14" s="32" t="str">
        <f t="shared" si="2"/>
        <v>No target value</v>
      </c>
      <c r="W14" s="32" t="str">
        <f t="shared" si="2"/>
        <v>No target value</v>
      </c>
      <c r="X14" s="32" t="str">
        <f t="shared" si="2"/>
        <v>No target value</v>
      </c>
      <c r="Y14" s="32" t="str">
        <f t="shared" si="2"/>
        <v>No target value</v>
      </c>
      <c r="Z14" s="32" t="str">
        <f t="shared" si="2"/>
        <v>No target value</v>
      </c>
      <c r="AA14" s="36"/>
      <c r="AB14" s="36"/>
      <c r="AC14" s="36"/>
      <c r="AD14" s="36"/>
      <c r="AE14" s="36"/>
      <c r="AF14" s="7"/>
    </row>
    <row r="15" spans="1:34" hidden="1" x14ac:dyDescent="0.2">
      <c r="A15" s="31" t="s">
        <v>75</v>
      </c>
      <c r="B15" s="31"/>
      <c r="C15" s="32" t="str">
        <f>IF(C14="Exceed","Meet or exceed",IF(C14="Obtain lower value","Meet or obtain lower value",IF(C14="Meet","Meet or exceed","Meet or obtain lower value")))</f>
        <v>Meet or obtain lower value</v>
      </c>
      <c r="D15" s="32" t="str">
        <f t="shared" ref="D15:H15" si="3">IF(D14="Exceed","Meet or exceed",IF(D14="Obtain lower value","Meet or obtain lower value",IF(D14="Meet","Meet or exceed","Meet or obtain lower value")))</f>
        <v>Meet or exceed</v>
      </c>
      <c r="E15" s="32" t="str">
        <f t="shared" si="3"/>
        <v>Meet or obtain lower value</v>
      </c>
      <c r="F15" s="32" t="str">
        <f t="shared" si="3"/>
        <v>Meet or exceed</v>
      </c>
      <c r="G15" s="32" t="str">
        <f t="shared" si="3"/>
        <v>Meet or exceed</v>
      </c>
      <c r="H15" s="32" t="str">
        <f t="shared" si="3"/>
        <v>Meet or exceed</v>
      </c>
      <c r="I15" s="32" t="str">
        <f>IF(I14="Exceed","Meet or exceed",IF(I14="Obtain lower value","Meet or obtain lower value",IF(I14="Meet","Meet or exceed","Meet or obtain lower value")))</f>
        <v>Meet or obtain lower value</v>
      </c>
      <c r="J15" s="32" t="str">
        <f t="shared" ref="J15:Z15" si="4">IF(J14="Exceed","Meet or exceed",IF(J14="Obtain lower value","Meet or obtain lower value",IF(J14="Meet","Meet or exceed","Meet or obtain lower value")))</f>
        <v>Meet or exceed</v>
      </c>
      <c r="K15" s="32" t="str">
        <f t="shared" si="4"/>
        <v>Meet or exceed</v>
      </c>
      <c r="L15" s="32" t="str">
        <f t="shared" si="4"/>
        <v>Meet or exceed</v>
      </c>
      <c r="M15" s="32" t="str">
        <f t="shared" si="4"/>
        <v>Meet or exceed</v>
      </c>
      <c r="N15" s="32" t="str">
        <f t="shared" si="4"/>
        <v>Meet or exceed</v>
      </c>
      <c r="O15" s="32" t="str">
        <f>IF(O14="Exceed","Meet or exceed",IF(O14="Obtain lower value","Meet or obtain lower value",IF(O14="Meet","Meet or exceed","Meet or obtain lower value")))</f>
        <v>Meet or exceed</v>
      </c>
      <c r="P15" s="32" t="str">
        <f t="shared" si="4"/>
        <v>Meet or exceed</v>
      </c>
      <c r="Q15" s="32" t="str">
        <f t="shared" si="4"/>
        <v>Meet or exceed</v>
      </c>
      <c r="R15" s="32" t="str">
        <f t="shared" si="4"/>
        <v>Meet or obtain lower value</v>
      </c>
      <c r="S15" s="32" t="str">
        <f t="shared" si="4"/>
        <v>Meet or obtain lower value</v>
      </c>
      <c r="T15" s="32" t="str">
        <f t="shared" si="4"/>
        <v>Meet or obtain lower value</v>
      </c>
      <c r="U15" s="32" t="str">
        <f>IF(U14="Exceed","Meet or exceed",IF(U14="Obtain lower value","Meet or obtain lower value",IF(U14="Meet","Meet or exceed","Meet or obtain lower value")))</f>
        <v>Meet or obtain lower value</v>
      </c>
      <c r="V15" s="32" t="str">
        <f t="shared" si="4"/>
        <v>Meet or obtain lower value</v>
      </c>
      <c r="W15" s="32" t="str">
        <f t="shared" si="4"/>
        <v>Meet or obtain lower value</v>
      </c>
      <c r="X15" s="32" t="str">
        <f t="shared" si="4"/>
        <v>Meet or obtain lower value</v>
      </c>
      <c r="Y15" s="32" t="str">
        <f t="shared" si="4"/>
        <v>Meet or obtain lower value</v>
      </c>
      <c r="Z15" s="32" t="str">
        <f t="shared" si="4"/>
        <v>Meet or obtain lower value</v>
      </c>
      <c r="AA15" s="36"/>
      <c r="AB15" s="36"/>
      <c r="AC15" s="36"/>
      <c r="AD15" s="36"/>
      <c r="AE15" s="36"/>
      <c r="AF15" s="7"/>
    </row>
    <row r="16" spans="1:34" hidden="1" x14ac:dyDescent="0.2">
      <c r="A16" s="31" t="s">
        <v>75</v>
      </c>
      <c r="B16" s="31"/>
      <c r="C16" s="32" t="str">
        <f>IF(AND(C14="Meet",C15="Meet or exceed"),"Meet or obtain lower value","")</f>
        <v/>
      </c>
      <c r="D16" s="32" t="str">
        <f t="shared" ref="D16:H16" si="5">IF(AND(D14="Meet",D15="Meet or exceed"),"Meet or obtain lower value","")</f>
        <v>Meet or obtain lower value</v>
      </c>
      <c r="E16" s="32" t="str">
        <f t="shared" si="5"/>
        <v/>
      </c>
      <c r="F16" s="32" t="str">
        <f t="shared" si="5"/>
        <v>Meet or obtain lower value</v>
      </c>
      <c r="G16" s="32" t="str">
        <f t="shared" si="5"/>
        <v>Meet or obtain lower value</v>
      </c>
      <c r="H16" s="32" t="str">
        <f t="shared" si="5"/>
        <v/>
      </c>
      <c r="I16" s="32" t="str">
        <f>IF(AND(I14="Meet",I15="Meet or exceed"),"Meet or obtain lower value","")</f>
        <v/>
      </c>
      <c r="J16" s="32" t="str">
        <f t="shared" ref="J16:Z16" si="6">IF(AND(J14="Meet",J15="Meet or exceed"),"Meet or obtain lower value","")</f>
        <v>Meet or obtain lower value</v>
      </c>
      <c r="K16" s="32" t="str">
        <f t="shared" si="6"/>
        <v>Meet or obtain lower value</v>
      </c>
      <c r="L16" s="32" t="str">
        <f t="shared" si="6"/>
        <v/>
      </c>
      <c r="M16" s="32" t="str">
        <f t="shared" si="6"/>
        <v>Meet or obtain lower value</v>
      </c>
      <c r="N16" s="32" t="str">
        <f t="shared" si="6"/>
        <v>Meet or obtain lower value</v>
      </c>
      <c r="O16" s="32" t="str">
        <f>IF(AND(O14="Meet",O15="Meet or exceed"),"Meet or obtain lower value","")</f>
        <v>Meet or obtain lower value</v>
      </c>
      <c r="P16" s="32" t="str">
        <f t="shared" si="6"/>
        <v>Meet or obtain lower value</v>
      </c>
      <c r="Q16" s="32" t="str">
        <f t="shared" si="6"/>
        <v>Meet or obtain lower value</v>
      </c>
      <c r="R16" s="32" t="str">
        <f t="shared" si="6"/>
        <v/>
      </c>
      <c r="S16" s="32" t="str">
        <f t="shared" si="6"/>
        <v/>
      </c>
      <c r="T16" s="32" t="str">
        <f t="shared" si="6"/>
        <v/>
      </c>
      <c r="U16" s="32" t="str">
        <f>IF(AND(U14="Meet",U15="Meet or exceed"),"Meet or obtain lower value","")</f>
        <v/>
      </c>
      <c r="V16" s="32" t="str">
        <f t="shared" si="6"/>
        <v/>
      </c>
      <c r="W16" s="32" t="str">
        <f t="shared" si="6"/>
        <v/>
      </c>
      <c r="X16" s="32" t="str">
        <f t="shared" si="6"/>
        <v/>
      </c>
      <c r="Y16" s="32" t="str">
        <f t="shared" si="6"/>
        <v/>
      </c>
      <c r="Z16" s="32" t="str">
        <f t="shared" si="6"/>
        <v/>
      </c>
      <c r="AA16" s="36"/>
      <c r="AB16" s="36"/>
      <c r="AC16" s="36"/>
      <c r="AD16" s="36"/>
      <c r="AE16" s="36"/>
      <c r="AF16" s="7"/>
    </row>
    <row r="17" spans="1:32" x14ac:dyDescent="0.2">
      <c r="A17" s="36">
        <v>2016</v>
      </c>
      <c r="B17" s="159"/>
      <c r="C17" s="25" t="str">
        <f>IF(C18="No target value","There was no target",IF(OR(C18=C$10,C19=C$10,C20=C$10),"Yes","No"))</f>
        <v>Yes</v>
      </c>
      <c r="D17" s="25" t="str">
        <f t="shared" ref="D17:Z17" si="7">IF(D18="No target value","There was no target",IF(OR(D18=D$10,D19=D$10,D20=D$10),"Yes","No"))</f>
        <v>Yes</v>
      </c>
      <c r="E17" s="25" t="str">
        <f t="shared" si="7"/>
        <v>Yes</v>
      </c>
      <c r="F17" s="25" t="str">
        <f t="shared" si="7"/>
        <v>Yes</v>
      </c>
      <c r="G17" s="25" t="str">
        <f t="shared" si="7"/>
        <v>Yes</v>
      </c>
      <c r="H17" s="25" t="str">
        <f t="shared" si="7"/>
        <v>Yes</v>
      </c>
      <c r="I17" s="25" t="str">
        <f t="shared" si="7"/>
        <v>Yes</v>
      </c>
      <c r="J17" s="25" t="str">
        <f t="shared" si="7"/>
        <v>Yes</v>
      </c>
      <c r="K17" s="25" t="str">
        <f t="shared" si="7"/>
        <v>Yes</v>
      </c>
      <c r="L17" s="25" t="str">
        <f t="shared" si="7"/>
        <v>Yes</v>
      </c>
      <c r="M17" s="25" t="str">
        <f t="shared" si="7"/>
        <v>There was no target</v>
      </c>
      <c r="N17" s="25" t="str">
        <f t="shared" si="7"/>
        <v>There was no target</v>
      </c>
      <c r="O17" s="25" t="str">
        <f t="shared" si="7"/>
        <v>There was no target</v>
      </c>
      <c r="P17" s="25" t="str">
        <f t="shared" si="7"/>
        <v>There was no target</v>
      </c>
      <c r="Q17" s="25" t="str">
        <f t="shared" si="7"/>
        <v>There was no target</v>
      </c>
      <c r="R17" s="25" t="str">
        <f t="shared" si="7"/>
        <v>There was no target</v>
      </c>
      <c r="S17" s="25" t="str">
        <f t="shared" si="7"/>
        <v>There was no target</v>
      </c>
      <c r="T17" s="25" t="str">
        <f t="shared" si="7"/>
        <v>There was no target</v>
      </c>
      <c r="U17" s="25" t="str">
        <f t="shared" si="7"/>
        <v>There was no target</v>
      </c>
      <c r="V17" s="25" t="str">
        <f t="shared" si="7"/>
        <v>There was no target</v>
      </c>
      <c r="W17" s="25" t="str">
        <f t="shared" si="7"/>
        <v>There was no target</v>
      </c>
      <c r="X17" s="25" t="str">
        <f t="shared" si="7"/>
        <v>There was no target</v>
      </c>
      <c r="Y17" s="25" t="str">
        <f t="shared" si="7"/>
        <v>There was no target</v>
      </c>
      <c r="Z17" s="25" t="str">
        <f t="shared" si="7"/>
        <v>There was no target</v>
      </c>
      <c r="AA17" s="36"/>
      <c r="AB17" s="36"/>
      <c r="AC17" s="36"/>
      <c r="AD17" s="36"/>
      <c r="AE17" s="36"/>
      <c r="AF17" s="7"/>
    </row>
    <row r="18" spans="1:32" hidden="1" x14ac:dyDescent="0.2">
      <c r="A18" s="31" t="s">
        <v>75</v>
      </c>
      <c r="B18" s="33"/>
      <c r="C18" s="32" t="str">
        <f>IF(ISTEXT(C50),"No target value",IF(ISTEXT(C51),"No actual value",IF(C50=C51,"Meet",IF(C51&gt;C50,"Exceed","Obtain lower value"))))</f>
        <v>Exceed</v>
      </c>
      <c r="D18" s="32" t="str">
        <f t="shared" ref="D18:H18" si="8">IF(ISTEXT(D50),"No target value",IF(ISTEXT(D51),"No actual value",IF(D50=D51,"Meet",IF(D51&gt;D50,"Exceed","Obtain lower value"))))</f>
        <v>Exceed</v>
      </c>
      <c r="E18" s="32" t="str">
        <f t="shared" si="8"/>
        <v>Exceed</v>
      </c>
      <c r="F18" s="32" t="str">
        <f t="shared" si="8"/>
        <v>Exceed</v>
      </c>
      <c r="G18" s="32" t="str">
        <f t="shared" si="8"/>
        <v>Exceed</v>
      </c>
      <c r="H18" s="32" t="str">
        <f t="shared" si="8"/>
        <v>Exceed</v>
      </c>
      <c r="I18" s="32" t="str">
        <f>IF(ISTEXT(I50),"No target value",IF(ISTEXT(I51),"No actual value",IF(I50=I51,"Meet",IF(I51&gt;I50,"Exceed","Obtain lower value"))))</f>
        <v>Meet</v>
      </c>
      <c r="J18" s="32" t="str">
        <f t="shared" ref="J18:Z18" si="9">IF(ISTEXT(J50),"No target value",IF(ISTEXT(J51),"No actual value",IF(J50=J51,"Meet",IF(J51&lt;J50,"Exceed","Obtain lower value"))))</f>
        <v>Meet</v>
      </c>
      <c r="K18" s="32" t="str">
        <f t="shared" si="9"/>
        <v>Meet</v>
      </c>
      <c r="L18" s="32" t="str">
        <f t="shared" si="9"/>
        <v>Meet</v>
      </c>
      <c r="M18" s="32" t="str">
        <f t="shared" si="9"/>
        <v>No target value</v>
      </c>
      <c r="N18" s="32" t="str">
        <f t="shared" si="9"/>
        <v>No target value</v>
      </c>
      <c r="O18" s="32" t="str">
        <f>IF(ISTEXT(O50),"No target value",IF(ISTEXT(O51),"No actual value",IF(O50=O51,"Meet",IF(O51&gt;O50,"Exceed","Obtain lower value"))))</f>
        <v>No target value</v>
      </c>
      <c r="P18" s="32" t="str">
        <f t="shared" si="9"/>
        <v>No target value</v>
      </c>
      <c r="Q18" s="32" t="str">
        <f t="shared" si="9"/>
        <v>No target value</v>
      </c>
      <c r="R18" s="32" t="str">
        <f t="shared" si="9"/>
        <v>No target value</v>
      </c>
      <c r="S18" s="32" t="str">
        <f t="shared" si="9"/>
        <v>No target value</v>
      </c>
      <c r="T18" s="32" t="str">
        <f t="shared" si="9"/>
        <v>No target value</v>
      </c>
      <c r="U18" s="32" t="str">
        <f>IF(ISTEXT(U50),"No target value",IF(ISTEXT(U51),"No actual value",IF(U50=U51,"Meet",IF(U51&gt;U50,"Exceed","Obtain lower value"))))</f>
        <v>No target value</v>
      </c>
      <c r="V18" s="32" t="str">
        <f t="shared" si="9"/>
        <v>No target value</v>
      </c>
      <c r="W18" s="32" t="str">
        <f t="shared" si="9"/>
        <v>No target value</v>
      </c>
      <c r="X18" s="32" t="str">
        <f t="shared" si="9"/>
        <v>No target value</v>
      </c>
      <c r="Y18" s="32" t="str">
        <f t="shared" si="9"/>
        <v>No target value</v>
      </c>
      <c r="Z18" s="32" t="str">
        <f t="shared" si="9"/>
        <v>No target value</v>
      </c>
      <c r="AA18" s="36"/>
      <c r="AB18" s="36"/>
      <c r="AC18" s="36"/>
      <c r="AD18" s="36"/>
      <c r="AE18" s="36"/>
      <c r="AF18" s="7"/>
    </row>
    <row r="19" spans="1:32" hidden="1" x14ac:dyDescent="0.2">
      <c r="A19" s="31" t="s">
        <v>75</v>
      </c>
      <c r="B19" s="33"/>
      <c r="C19" s="32" t="str">
        <f>IF(C18="Exceed","Meet or exceed",IF(C18="Obtain lower value","Meet or obtain lower value",IF(C18="Meet","Meet or exceed","Meet or obtain lower value")))</f>
        <v>Meet or exceed</v>
      </c>
      <c r="D19" s="32" t="str">
        <f t="shared" ref="D19:H19" si="10">IF(D18="Exceed","Meet or exceed",IF(D18="Obtain lower value","Meet or obtain lower value",IF(D18="Meet","Meet or exceed","Meet or obtain lower value")))</f>
        <v>Meet or exceed</v>
      </c>
      <c r="E19" s="32" t="str">
        <f t="shared" si="10"/>
        <v>Meet or exceed</v>
      </c>
      <c r="F19" s="32" t="str">
        <f t="shared" si="10"/>
        <v>Meet or exceed</v>
      </c>
      <c r="G19" s="32" t="str">
        <f t="shared" si="10"/>
        <v>Meet or exceed</v>
      </c>
      <c r="H19" s="32" t="str">
        <f t="shared" si="10"/>
        <v>Meet or exceed</v>
      </c>
      <c r="I19" s="32" t="str">
        <f>IF(I18="Exceed","Meet or exceed",IF(I18="Obtain lower value","Meet or obtain lower value",IF(I18="Meet","Meet or exceed","Meet or obtain lower value")))</f>
        <v>Meet or exceed</v>
      </c>
      <c r="J19" s="32" t="str">
        <f t="shared" ref="J19:Z19" si="11">IF(J18="Exceed","Meet or exceed",IF(J18="Obtain lower value","Meet or obtain lower value",IF(J18="Meet","Meet or exceed","Meet or obtain lower value")))</f>
        <v>Meet or exceed</v>
      </c>
      <c r="K19" s="32" t="str">
        <f t="shared" si="11"/>
        <v>Meet or exceed</v>
      </c>
      <c r="L19" s="32" t="str">
        <f t="shared" si="11"/>
        <v>Meet or exceed</v>
      </c>
      <c r="M19" s="32" t="str">
        <f t="shared" si="11"/>
        <v>Meet or obtain lower value</v>
      </c>
      <c r="N19" s="32" t="str">
        <f t="shared" si="11"/>
        <v>Meet or obtain lower value</v>
      </c>
      <c r="O19" s="32" t="str">
        <f>IF(O18="Exceed","Meet or exceed",IF(O18="Obtain lower value","Meet or obtain lower value",IF(O18="Meet","Meet or exceed","Meet or obtain lower value")))</f>
        <v>Meet or obtain lower value</v>
      </c>
      <c r="P19" s="32" t="str">
        <f t="shared" si="11"/>
        <v>Meet or obtain lower value</v>
      </c>
      <c r="Q19" s="32" t="str">
        <f t="shared" si="11"/>
        <v>Meet or obtain lower value</v>
      </c>
      <c r="R19" s="32" t="str">
        <f t="shared" si="11"/>
        <v>Meet or obtain lower value</v>
      </c>
      <c r="S19" s="32" t="str">
        <f t="shared" si="11"/>
        <v>Meet or obtain lower value</v>
      </c>
      <c r="T19" s="32" t="str">
        <f t="shared" si="11"/>
        <v>Meet or obtain lower value</v>
      </c>
      <c r="U19" s="32" t="str">
        <f>IF(U18="Exceed","Meet or exceed",IF(U18="Obtain lower value","Meet or obtain lower value",IF(U18="Meet","Meet or exceed","Meet or obtain lower value")))</f>
        <v>Meet or obtain lower value</v>
      </c>
      <c r="V19" s="32" t="str">
        <f t="shared" si="11"/>
        <v>Meet or obtain lower value</v>
      </c>
      <c r="W19" s="32" t="str">
        <f t="shared" si="11"/>
        <v>Meet or obtain lower value</v>
      </c>
      <c r="X19" s="32" t="str">
        <f t="shared" si="11"/>
        <v>Meet or obtain lower value</v>
      </c>
      <c r="Y19" s="32" t="str">
        <f t="shared" si="11"/>
        <v>Meet or obtain lower value</v>
      </c>
      <c r="Z19" s="32" t="str">
        <f t="shared" si="11"/>
        <v>Meet or obtain lower value</v>
      </c>
      <c r="AA19" s="36"/>
      <c r="AB19" s="36"/>
      <c r="AC19" s="36"/>
      <c r="AD19" s="36"/>
      <c r="AE19" s="36"/>
      <c r="AF19" s="7"/>
    </row>
    <row r="20" spans="1:32" hidden="1" x14ac:dyDescent="0.2">
      <c r="A20" s="31" t="s">
        <v>75</v>
      </c>
      <c r="B20" s="33"/>
      <c r="C20" s="32" t="str">
        <f>IF(AND(C18="Meet",C19="Meet or exceed"),"Meet or obtain lower value","")</f>
        <v/>
      </c>
      <c r="D20" s="32" t="str">
        <f t="shared" ref="D20:H20" si="12">IF(AND(D18="Meet",D19="Meet or exceed"),"Meet or obtain lower value","")</f>
        <v/>
      </c>
      <c r="E20" s="32" t="str">
        <f t="shared" si="12"/>
        <v/>
      </c>
      <c r="F20" s="32" t="str">
        <f t="shared" si="12"/>
        <v/>
      </c>
      <c r="G20" s="32" t="str">
        <f t="shared" si="12"/>
        <v/>
      </c>
      <c r="H20" s="32" t="str">
        <f t="shared" si="12"/>
        <v/>
      </c>
      <c r="I20" s="32" t="str">
        <f>IF(AND(I18="Meet",I19="Meet or exceed"),"Meet or obtain lower value","")</f>
        <v>Meet or obtain lower value</v>
      </c>
      <c r="J20" s="32" t="str">
        <f t="shared" ref="J20:Z20" si="13">IF(AND(J18="Meet",J19="Meet or exceed"),"Meet or obtain lower value","")</f>
        <v>Meet or obtain lower value</v>
      </c>
      <c r="K20" s="32" t="str">
        <f t="shared" si="13"/>
        <v>Meet or obtain lower value</v>
      </c>
      <c r="L20" s="32" t="str">
        <f t="shared" si="13"/>
        <v>Meet or obtain lower value</v>
      </c>
      <c r="M20" s="32" t="str">
        <f t="shared" si="13"/>
        <v/>
      </c>
      <c r="N20" s="32" t="str">
        <f t="shared" si="13"/>
        <v/>
      </c>
      <c r="O20" s="32" t="str">
        <f>IF(AND(O18="Meet",O19="Meet or exceed"),"Meet or obtain lower value","")</f>
        <v/>
      </c>
      <c r="P20" s="32" t="str">
        <f t="shared" si="13"/>
        <v/>
      </c>
      <c r="Q20" s="32" t="str">
        <f t="shared" si="13"/>
        <v/>
      </c>
      <c r="R20" s="32" t="str">
        <f t="shared" si="13"/>
        <v/>
      </c>
      <c r="S20" s="32" t="str">
        <f t="shared" si="13"/>
        <v/>
      </c>
      <c r="T20" s="32" t="str">
        <f t="shared" si="13"/>
        <v/>
      </c>
      <c r="U20" s="32" t="str">
        <f>IF(AND(U18="Meet",U19="Meet or exceed"),"Meet or obtain lower value","")</f>
        <v/>
      </c>
      <c r="V20" s="32" t="str">
        <f t="shared" si="13"/>
        <v/>
      </c>
      <c r="W20" s="32" t="str">
        <f t="shared" si="13"/>
        <v/>
      </c>
      <c r="X20" s="32" t="str">
        <f t="shared" si="13"/>
        <v/>
      </c>
      <c r="Y20" s="32" t="str">
        <f t="shared" si="13"/>
        <v/>
      </c>
      <c r="Z20" s="32" t="str">
        <f t="shared" si="13"/>
        <v/>
      </c>
      <c r="AA20" s="36"/>
      <c r="AB20" s="36"/>
      <c r="AC20" s="36"/>
      <c r="AD20" s="36"/>
      <c r="AE20" s="36"/>
      <c r="AF20" s="7"/>
    </row>
    <row r="21" spans="1:32" x14ac:dyDescent="0.2">
      <c r="A21" s="35">
        <v>2015</v>
      </c>
      <c r="B21" s="159"/>
      <c r="C21" s="26" t="str">
        <f>IF(C22="No target value","There was no target",IF(OR(C22=C$10,C23=C$10,C24=C$10),"Yes","No"))</f>
        <v>No</v>
      </c>
      <c r="D21" s="26" t="str">
        <f t="shared" ref="D21:Z21" si="14">IF(D22="No target value","There was no target",IF(OR(D22=D$10,D23=D$10,D24=D$10),"Yes","No"))</f>
        <v>No</v>
      </c>
      <c r="E21" s="26" t="str">
        <f t="shared" si="14"/>
        <v>No</v>
      </c>
      <c r="F21" s="26" t="str">
        <f t="shared" si="14"/>
        <v>There was no target</v>
      </c>
      <c r="G21" s="26" t="str">
        <f t="shared" si="14"/>
        <v>There was no target</v>
      </c>
      <c r="H21" s="26" t="str">
        <f t="shared" si="14"/>
        <v>Yes</v>
      </c>
      <c r="I21" s="26" t="str">
        <f t="shared" si="14"/>
        <v>No</v>
      </c>
      <c r="J21" s="26" t="str">
        <f t="shared" si="14"/>
        <v>There was no target</v>
      </c>
      <c r="K21" s="26" t="str">
        <f t="shared" si="14"/>
        <v>There was no target</v>
      </c>
      <c r="L21" s="26" t="str">
        <f t="shared" si="14"/>
        <v>Yes</v>
      </c>
      <c r="M21" s="26" t="str">
        <f t="shared" si="14"/>
        <v>No</v>
      </c>
      <c r="N21" s="26" t="str">
        <f t="shared" si="14"/>
        <v>No</v>
      </c>
      <c r="O21" s="26" t="str">
        <f t="shared" si="14"/>
        <v>No</v>
      </c>
      <c r="P21" s="26" t="str">
        <f t="shared" si="14"/>
        <v>No</v>
      </c>
      <c r="Q21" s="26" t="str">
        <f t="shared" si="14"/>
        <v>Yes</v>
      </c>
      <c r="R21" s="26" t="str">
        <f t="shared" si="14"/>
        <v>No</v>
      </c>
      <c r="S21" s="26" t="str">
        <f t="shared" si="14"/>
        <v>No</v>
      </c>
      <c r="T21" s="26" t="str">
        <f t="shared" si="14"/>
        <v>No</v>
      </c>
      <c r="U21" s="26" t="str">
        <f t="shared" si="14"/>
        <v>There was no target</v>
      </c>
      <c r="V21" s="26" t="str">
        <f t="shared" si="14"/>
        <v>There was no target</v>
      </c>
      <c r="W21" s="26" t="str">
        <f t="shared" si="14"/>
        <v>Yes</v>
      </c>
      <c r="X21" s="26" t="str">
        <f t="shared" si="14"/>
        <v>There was no target</v>
      </c>
      <c r="Y21" s="26" t="str">
        <f t="shared" si="14"/>
        <v>There was no target</v>
      </c>
      <c r="Z21" s="26" t="str">
        <f t="shared" si="14"/>
        <v>There was no target</v>
      </c>
      <c r="AA21" s="36"/>
      <c r="AB21" s="36"/>
      <c r="AC21" s="36"/>
      <c r="AD21" s="36"/>
      <c r="AE21" s="36"/>
      <c r="AF21" s="7"/>
    </row>
    <row r="22" spans="1:32" hidden="1" x14ac:dyDescent="0.2">
      <c r="A22" s="31" t="s">
        <v>75</v>
      </c>
      <c r="B22" s="33"/>
      <c r="C22" s="32" t="str">
        <f>IF(ISTEXT(C54),"No target value",IF(ISTEXT(C55),"No actual value",IF(C54=C55,"Meet",IF(C55&gt;C54,"Exceed","Obtain lower value"))))</f>
        <v>Obtain lower value</v>
      </c>
      <c r="D22" s="32" t="str">
        <f t="shared" ref="D22:H22" si="15">IF(ISTEXT(D54),"No target value",IF(ISTEXT(D55),"No actual value",IF(D54=D55,"Meet",IF(D54&lt;D55,"Exceed","Obtain lower value"))))</f>
        <v>Obtain lower value</v>
      </c>
      <c r="E22" s="32" t="str">
        <f t="shared" si="15"/>
        <v>Obtain lower value</v>
      </c>
      <c r="F22" s="32" t="str">
        <f t="shared" si="15"/>
        <v>No target value</v>
      </c>
      <c r="G22" s="32" t="str">
        <f t="shared" si="15"/>
        <v>No target value</v>
      </c>
      <c r="H22" s="32" t="str">
        <f t="shared" si="15"/>
        <v>Meet</v>
      </c>
      <c r="I22" s="32" t="str">
        <f>IF(ISTEXT(I54),"No target value",IF(ISTEXT(I55),"No actual value",IF(I54=I55,"Meet",IF(I55&gt;I54,"Exceed","Obtain lower value"))))</f>
        <v>Obtain lower value</v>
      </c>
      <c r="J22" s="32" t="str">
        <f t="shared" ref="J22:Z22" si="16">IF(ISTEXT(J54),"No target value",IF(ISTEXT(J55),"No actual value",IF(J54=J55,"Meet",IF(J54&lt;J55,"Exceed","Obtain lower value"))))</f>
        <v>No target value</v>
      </c>
      <c r="K22" s="32" t="str">
        <f t="shared" si="16"/>
        <v>No target value</v>
      </c>
      <c r="L22" s="32" t="str">
        <f t="shared" si="16"/>
        <v>Exceed</v>
      </c>
      <c r="M22" s="32" t="str">
        <f t="shared" si="16"/>
        <v>Obtain lower value</v>
      </c>
      <c r="N22" s="32" t="str">
        <f t="shared" si="16"/>
        <v>Obtain lower value</v>
      </c>
      <c r="O22" s="32" t="str">
        <f>IF(ISTEXT(O54),"No target value",IF(ISTEXT(O55),"No actual value",IF(O54=O55,"Meet",IF(O55&gt;O54,"Exceed","Obtain lower value"))))</f>
        <v>Obtain lower value</v>
      </c>
      <c r="P22" s="32" t="str">
        <f t="shared" si="16"/>
        <v>Obtain lower value</v>
      </c>
      <c r="Q22" s="32" t="str">
        <f t="shared" si="16"/>
        <v>Meet</v>
      </c>
      <c r="R22" s="32" t="str">
        <f t="shared" si="16"/>
        <v>Obtain lower value</v>
      </c>
      <c r="S22" s="32" t="str">
        <f t="shared" si="16"/>
        <v>Obtain lower value</v>
      </c>
      <c r="T22" s="32" t="str">
        <f t="shared" si="16"/>
        <v>Obtain lower value</v>
      </c>
      <c r="U22" s="32" t="str">
        <f>IF(ISTEXT(U54),"No target value",IF(ISTEXT(U55),"No actual value",IF(U54=U55,"Meet",IF(U55&gt;U54,"Exceed","Obtain lower value"))))</f>
        <v>No target value</v>
      </c>
      <c r="V22" s="32" t="str">
        <f t="shared" si="16"/>
        <v>No target value</v>
      </c>
      <c r="W22" s="32" t="str">
        <f t="shared" si="16"/>
        <v>Meet</v>
      </c>
      <c r="X22" s="32" t="str">
        <f t="shared" si="16"/>
        <v>No target value</v>
      </c>
      <c r="Y22" s="32" t="str">
        <f t="shared" si="16"/>
        <v>No target value</v>
      </c>
      <c r="Z22" s="32" t="str">
        <f t="shared" si="16"/>
        <v>No target value</v>
      </c>
      <c r="AA22" s="36"/>
      <c r="AB22" s="36"/>
      <c r="AC22" s="36"/>
      <c r="AD22" s="36"/>
      <c r="AE22" s="36"/>
      <c r="AF22" s="7"/>
    </row>
    <row r="23" spans="1:32" hidden="1" x14ac:dyDescent="0.2">
      <c r="A23" s="31" t="s">
        <v>75</v>
      </c>
      <c r="B23" s="33"/>
      <c r="C23" s="32" t="str">
        <f>IF(C22="Exceed","Meet or exceed",IF(C22="Obtain lower value","Meet or obtain lower value",IF(C22="Meet","Meet or exceed","Meet or obtain lower value")))</f>
        <v>Meet or obtain lower value</v>
      </c>
      <c r="D23" s="32" t="str">
        <f t="shared" ref="D23:H23" si="17">IF(D22="Exceed","Meet or exceed",IF(D22="Obtain lower value","Meet or obtain lower value",IF(D22="Meet","Meet or exceed","Meet or obtain lower value")))</f>
        <v>Meet or obtain lower value</v>
      </c>
      <c r="E23" s="32" t="str">
        <f t="shared" si="17"/>
        <v>Meet or obtain lower value</v>
      </c>
      <c r="F23" s="32" t="str">
        <f t="shared" si="17"/>
        <v>Meet or obtain lower value</v>
      </c>
      <c r="G23" s="32" t="str">
        <f t="shared" si="17"/>
        <v>Meet or obtain lower value</v>
      </c>
      <c r="H23" s="32" t="str">
        <f t="shared" si="17"/>
        <v>Meet or exceed</v>
      </c>
      <c r="I23" s="32" t="str">
        <f>IF(I22="Exceed","Meet or exceed",IF(I22="Obtain lower value","Meet or obtain lower value",IF(I22="Meet","Meet or exceed","Meet or obtain lower value")))</f>
        <v>Meet or obtain lower value</v>
      </c>
      <c r="J23" s="32" t="str">
        <f t="shared" ref="J23:Z23" si="18">IF(J22="Exceed","Meet or exceed",IF(J22="Obtain lower value","Meet or obtain lower value",IF(J22="Meet","Meet or exceed","Meet or obtain lower value")))</f>
        <v>Meet or obtain lower value</v>
      </c>
      <c r="K23" s="32" t="str">
        <f t="shared" si="18"/>
        <v>Meet or obtain lower value</v>
      </c>
      <c r="L23" s="32" t="str">
        <f t="shared" si="18"/>
        <v>Meet or exceed</v>
      </c>
      <c r="M23" s="32" t="str">
        <f t="shared" si="18"/>
        <v>Meet or obtain lower value</v>
      </c>
      <c r="N23" s="32" t="str">
        <f t="shared" si="18"/>
        <v>Meet or obtain lower value</v>
      </c>
      <c r="O23" s="32" t="str">
        <f>IF(O22="Exceed","Meet or exceed",IF(O22="Obtain lower value","Meet or obtain lower value",IF(O22="Meet","Meet or exceed","Meet or obtain lower value")))</f>
        <v>Meet or obtain lower value</v>
      </c>
      <c r="P23" s="32" t="str">
        <f t="shared" si="18"/>
        <v>Meet or obtain lower value</v>
      </c>
      <c r="Q23" s="32" t="str">
        <f t="shared" si="18"/>
        <v>Meet or exceed</v>
      </c>
      <c r="R23" s="32" t="str">
        <f t="shared" si="18"/>
        <v>Meet or obtain lower value</v>
      </c>
      <c r="S23" s="32" t="str">
        <f t="shared" si="18"/>
        <v>Meet or obtain lower value</v>
      </c>
      <c r="T23" s="32" t="str">
        <f t="shared" si="18"/>
        <v>Meet or obtain lower value</v>
      </c>
      <c r="U23" s="32" t="str">
        <f>IF(U22="Exceed","Meet or exceed",IF(U22="Obtain lower value","Meet or obtain lower value",IF(U22="Meet","Meet or exceed","Meet or obtain lower value")))</f>
        <v>Meet or obtain lower value</v>
      </c>
      <c r="V23" s="32" t="str">
        <f t="shared" si="18"/>
        <v>Meet or obtain lower value</v>
      </c>
      <c r="W23" s="32" t="str">
        <f t="shared" si="18"/>
        <v>Meet or exceed</v>
      </c>
      <c r="X23" s="32" t="str">
        <f t="shared" si="18"/>
        <v>Meet or obtain lower value</v>
      </c>
      <c r="Y23" s="32" t="str">
        <f t="shared" si="18"/>
        <v>Meet or obtain lower value</v>
      </c>
      <c r="Z23" s="32" t="str">
        <f t="shared" si="18"/>
        <v>Meet or obtain lower value</v>
      </c>
      <c r="AA23" s="36"/>
      <c r="AB23" s="36"/>
      <c r="AC23" s="36"/>
      <c r="AD23" s="36"/>
      <c r="AE23" s="36"/>
      <c r="AF23" s="7"/>
    </row>
    <row r="24" spans="1:32" hidden="1" x14ac:dyDescent="0.2">
      <c r="A24" s="31" t="s">
        <v>75</v>
      </c>
      <c r="B24" s="33"/>
      <c r="C24" s="32" t="str">
        <f>IF(AND(C22="Meet",C23="Meet or exceed"),"Meet or obtain lower value","")</f>
        <v/>
      </c>
      <c r="D24" s="32" t="str">
        <f t="shared" ref="D24:H24" si="19">IF(AND(D22="Meet",D23="Meet or exceed"),"Meet or obtain lower value","")</f>
        <v/>
      </c>
      <c r="E24" s="32" t="str">
        <f t="shared" si="19"/>
        <v/>
      </c>
      <c r="F24" s="32" t="str">
        <f t="shared" si="19"/>
        <v/>
      </c>
      <c r="G24" s="32" t="str">
        <f t="shared" si="19"/>
        <v/>
      </c>
      <c r="H24" s="32" t="str">
        <f t="shared" si="19"/>
        <v>Meet or obtain lower value</v>
      </c>
      <c r="I24" s="32" t="str">
        <f>IF(AND(I22="Meet",I23="Meet or exceed"),"Meet or obtain lower value","")</f>
        <v/>
      </c>
      <c r="J24" s="32" t="str">
        <f t="shared" ref="J24:Z24" si="20">IF(AND(J22="Meet",J23="Meet or exceed"),"Meet or obtain lower value","")</f>
        <v/>
      </c>
      <c r="K24" s="32" t="str">
        <f t="shared" si="20"/>
        <v/>
      </c>
      <c r="L24" s="32" t="str">
        <f t="shared" si="20"/>
        <v/>
      </c>
      <c r="M24" s="32" t="str">
        <f t="shared" si="20"/>
        <v/>
      </c>
      <c r="N24" s="32" t="str">
        <f t="shared" si="20"/>
        <v/>
      </c>
      <c r="O24" s="32" t="str">
        <f>IF(AND(O22="Meet",O23="Meet or exceed"),"Meet or obtain lower value","")</f>
        <v/>
      </c>
      <c r="P24" s="32" t="str">
        <f t="shared" si="20"/>
        <v/>
      </c>
      <c r="Q24" s="32" t="str">
        <f t="shared" si="20"/>
        <v>Meet or obtain lower value</v>
      </c>
      <c r="R24" s="32" t="str">
        <f t="shared" si="20"/>
        <v/>
      </c>
      <c r="S24" s="32" t="str">
        <f t="shared" si="20"/>
        <v/>
      </c>
      <c r="T24" s="32" t="str">
        <f t="shared" si="20"/>
        <v/>
      </c>
      <c r="U24" s="32" t="str">
        <f>IF(AND(U22="Meet",U23="Meet or exceed"),"Meet or obtain lower value","")</f>
        <v/>
      </c>
      <c r="V24" s="32" t="str">
        <f t="shared" si="20"/>
        <v/>
      </c>
      <c r="W24" s="32" t="str">
        <f t="shared" si="20"/>
        <v>Meet or obtain lower value</v>
      </c>
      <c r="X24" s="32" t="str">
        <f t="shared" si="20"/>
        <v/>
      </c>
      <c r="Y24" s="32" t="str">
        <f t="shared" si="20"/>
        <v/>
      </c>
      <c r="Z24" s="32" t="str">
        <f t="shared" si="20"/>
        <v/>
      </c>
      <c r="AA24" s="36"/>
      <c r="AB24" s="36"/>
      <c r="AC24" s="36"/>
      <c r="AD24" s="36"/>
      <c r="AE24" s="36"/>
      <c r="AF24" s="7"/>
    </row>
    <row r="25" spans="1:32" x14ac:dyDescent="0.2">
      <c r="A25" s="36">
        <v>2014</v>
      </c>
      <c r="B25" s="159"/>
      <c r="C25" s="25" t="str">
        <f>IF(C26="No target value","There was no target",IF(OR(C26=C$10,C27=C$10,C28=C$10),"Yes","No"))</f>
        <v>No</v>
      </c>
      <c r="D25" s="25" t="str">
        <f t="shared" ref="D25:Z25" si="21">IF(D26="No target value","There was no target",IF(OR(D26=D$10,D27=D$10,D28=D$10),"Yes","No"))</f>
        <v>There was no target</v>
      </c>
      <c r="E25" s="25" t="str">
        <f t="shared" si="21"/>
        <v>No</v>
      </c>
      <c r="F25" s="25" t="str">
        <f t="shared" si="21"/>
        <v>No</v>
      </c>
      <c r="G25" s="25" t="str">
        <f t="shared" si="21"/>
        <v>No</v>
      </c>
      <c r="H25" s="25" t="str">
        <f t="shared" si="21"/>
        <v>No</v>
      </c>
      <c r="I25" s="25" t="str">
        <f t="shared" si="21"/>
        <v>No</v>
      </c>
      <c r="J25" s="25" t="str">
        <f t="shared" si="21"/>
        <v>No</v>
      </c>
      <c r="K25" s="25" t="str">
        <f t="shared" si="21"/>
        <v>There was no target</v>
      </c>
      <c r="L25" s="25" t="str">
        <f t="shared" si="21"/>
        <v>There was no target</v>
      </c>
      <c r="M25" s="25" t="str">
        <f t="shared" si="21"/>
        <v>There was no target</v>
      </c>
      <c r="N25" s="25" t="str">
        <f t="shared" si="21"/>
        <v>There was no target</v>
      </c>
      <c r="O25" s="25" t="str">
        <f t="shared" si="21"/>
        <v>There was no target</v>
      </c>
      <c r="P25" s="25" t="str">
        <f t="shared" si="21"/>
        <v>There was no target</v>
      </c>
      <c r="Q25" s="25" t="str">
        <f t="shared" si="21"/>
        <v>There was no target</v>
      </c>
      <c r="R25" s="25" t="str">
        <f t="shared" si="21"/>
        <v>There was no target</v>
      </c>
      <c r="S25" s="25" t="str">
        <f t="shared" si="21"/>
        <v>There was no target</v>
      </c>
      <c r="T25" s="25" t="str">
        <f t="shared" si="21"/>
        <v>No</v>
      </c>
      <c r="U25" s="25" t="str">
        <f t="shared" si="21"/>
        <v>No</v>
      </c>
      <c r="V25" s="25" t="str">
        <f t="shared" si="21"/>
        <v>No</v>
      </c>
      <c r="W25" s="25" t="str">
        <f t="shared" si="21"/>
        <v>No</v>
      </c>
      <c r="X25" s="25" t="str">
        <f t="shared" si="21"/>
        <v>There was no target</v>
      </c>
      <c r="Y25" s="25" t="str">
        <f t="shared" si="21"/>
        <v>There was no target</v>
      </c>
      <c r="Z25" s="25" t="str">
        <f t="shared" si="21"/>
        <v>There was no target</v>
      </c>
      <c r="AA25" s="36"/>
      <c r="AB25" s="36"/>
      <c r="AC25" s="36"/>
      <c r="AD25" s="36"/>
      <c r="AE25" s="36"/>
      <c r="AF25" s="7"/>
    </row>
    <row r="26" spans="1:32" hidden="1" x14ac:dyDescent="0.2">
      <c r="A26" s="31" t="s">
        <v>75</v>
      </c>
      <c r="B26" s="33"/>
      <c r="C26" s="32" t="str">
        <f>IF(ISTEXT(C58),"No target value",IF(ISTEXT(C59),"No actual value",IF(C58=C59,"Meet",IF(C59&gt;C58,"Exceed","Obtain lower value"))))</f>
        <v>Obtain lower value</v>
      </c>
      <c r="D26" s="32" t="str">
        <f t="shared" ref="D26:H26" si="22">IF(ISTEXT(D58),"No target value",IF(ISTEXT(D59),"No actual value",IF(D58=D59,"Meet",IF(D58&lt;D59,"Exceed","Obtain lower value"))))</f>
        <v>No target value</v>
      </c>
      <c r="E26" s="32" t="str">
        <f t="shared" si="22"/>
        <v>Obtain lower value</v>
      </c>
      <c r="F26" s="32" t="str">
        <f t="shared" si="22"/>
        <v>Obtain lower value</v>
      </c>
      <c r="G26" s="32" t="str">
        <f t="shared" si="22"/>
        <v>Obtain lower value</v>
      </c>
      <c r="H26" s="32" t="str">
        <f t="shared" si="22"/>
        <v>Obtain lower value</v>
      </c>
      <c r="I26" s="32" t="str">
        <f>IF(ISTEXT(I58),"No target value",IF(ISTEXT(I59),"No actual value",IF(I58=I59,"Meet",IF(I59&gt;I58,"Exceed","Obtain lower value"))))</f>
        <v>Obtain lower value</v>
      </c>
      <c r="J26" s="32" t="str">
        <f t="shared" ref="J26:Z26" si="23">IF(ISTEXT(J58),"No target value",IF(ISTEXT(J59),"No actual value",IF(J58=J59,"Meet",IF(J58&lt;J59,"Exceed","Obtain lower value"))))</f>
        <v>Obtain lower value</v>
      </c>
      <c r="K26" s="32" t="str">
        <f t="shared" si="23"/>
        <v>No target value</v>
      </c>
      <c r="L26" s="32" t="str">
        <f t="shared" si="23"/>
        <v>No target value</v>
      </c>
      <c r="M26" s="32" t="str">
        <f t="shared" si="23"/>
        <v>No target value</v>
      </c>
      <c r="N26" s="32" t="str">
        <f t="shared" si="23"/>
        <v>No target value</v>
      </c>
      <c r="O26" s="32" t="str">
        <f>IF(ISTEXT(O58),"No target value",IF(ISTEXT(O59),"No actual value",IF(O58=O59,"Meet",IF(O59&gt;O58,"Exceed","Obtain lower value"))))</f>
        <v>No target value</v>
      </c>
      <c r="P26" s="32" t="str">
        <f t="shared" si="23"/>
        <v>No target value</v>
      </c>
      <c r="Q26" s="32" t="str">
        <f t="shared" si="23"/>
        <v>No target value</v>
      </c>
      <c r="R26" s="32" t="str">
        <f t="shared" si="23"/>
        <v>No target value</v>
      </c>
      <c r="S26" s="32" t="str">
        <f t="shared" si="23"/>
        <v>No target value</v>
      </c>
      <c r="T26" s="32" t="str">
        <f t="shared" si="23"/>
        <v>Obtain lower value</v>
      </c>
      <c r="U26" s="32" t="str">
        <f>IF(ISTEXT(U58),"No target value",IF(ISTEXT(U59),"No actual value",IF(U58=U59,"Meet",IF(U59&gt;U58,"Exceed","Obtain lower value"))))</f>
        <v>Obtain lower value</v>
      </c>
      <c r="V26" s="32" t="str">
        <f t="shared" si="23"/>
        <v>Obtain lower value</v>
      </c>
      <c r="W26" s="32" t="str">
        <f t="shared" si="23"/>
        <v>Obtain lower value</v>
      </c>
      <c r="X26" s="32" t="str">
        <f t="shared" si="23"/>
        <v>No target value</v>
      </c>
      <c r="Y26" s="32" t="str">
        <f t="shared" si="23"/>
        <v>No target value</v>
      </c>
      <c r="Z26" s="32" t="str">
        <f t="shared" si="23"/>
        <v>No target value</v>
      </c>
      <c r="AA26" s="36"/>
      <c r="AB26" s="36"/>
      <c r="AC26" s="36"/>
      <c r="AD26" s="36"/>
      <c r="AE26" s="36"/>
      <c r="AF26" s="7"/>
    </row>
    <row r="27" spans="1:32" hidden="1" x14ac:dyDescent="0.2">
      <c r="A27" s="31" t="s">
        <v>75</v>
      </c>
      <c r="B27" s="33"/>
      <c r="C27" s="32" t="str">
        <f>IF(C26="Exceed","Meet or exceed",IF(C26="Obtain lower value","Meet or obtain lower value",IF(C26="Meet","Meet or exceed","Meet or obtain lower value")))</f>
        <v>Meet or obtain lower value</v>
      </c>
      <c r="D27" s="32" t="str">
        <f t="shared" ref="D27:H27" si="24">IF(D26="Exceed","Meet or exceed",IF(D26="Obtain lower value","Meet or obtain lower value",IF(D26="Meet","Meet or exceed","Meet or obtain lower value")))</f>
        <v>Meet or obtain lower value</v>
      </c>
      <c r="E27" s="32" t="str">
        <f t="shared" si="24"/>
        <v>Meet or obtain lower value</v>
      </c>
      <c r="F27" s="32" t="str">
        <f t="shared" si="24"/>
        <v>Meet or obtain lower value</v>
      </c>
      <c r="G27" s="32" t="str">
        <f t="shared" si="24"/>
        <v>Meet or obtain lower value</v>
      </c>
      <c r="H27" s="32" t="str">
        <f t="shared" si="24"/>
        <v>Meet or obtain lower value</v>
      </c>
      <c r="I27" s="32" t="str">
        <f>IF(I26="Exceed","Meet or exceed",IF(I26="Obtain lower value","Meet or obtain lower value",IF(I26="Meet","Meet or exceed","Meet or obtain lower value")))</f>
        <v>Meet or obtain lower value</v>
      </c>
      <c r="J27" s="32" t="str">
        <f t="shared" ref="J27:Z27" si="25">IF(J26="Exceed","Meet or exceed",IF(J26="Obtain lower value","Meet or obtain lower value",IF(J26="Meet","Meet or exceed","Meet or obtain lower value")))</f>
        <v>Meet or obtain lower value</v>
      </c>
      <c r="K27" s="32" t="str">
        <f t="shared" si="25"/>
        <v>Meet or obtain lower value</v>
      </c>
      <c r="L27" s="32" t="str">
        <f t="shared" si="25"/>
        <v>Meet or obtain lower value</v>
      </c>
      <c r="M27" s="32" t="str">
        <f t="shared" si="25"/>
        <v>Meet or obtain lower value</v>
      </c>
      <c r="N27" s="32" t="str">
        <f t="shared" si="25"/>
        <v>Meet or obtain lower value</v>
      </c>
      <c r="O27" s="32" t="str">
        <f>IF(O26="Exceed","Meet or exceed",IF(O26="Obtain lower value","Meet or obtain lower value",IF(O26="Meet","Meet or exceed","Meet or obtain lower value")))</f>
        <v>Meet or obtain lower value</v>
      </c>
      <c r="P27" s="32" t="str">
        <f t="shared" si="25"/>
        <v>Meet or obtain lower value</v>
      </c>
      <c r="Q27" s="32" t="str">
        <f t="shared" si="25"/>
        <v>Meet or obtain lower value</v>
      </c>
      <c r="R27" s="32" t="str">
        <f t="shared" si="25"/>
        <v>Meet or obtain lower value</v>
      </c>
      <c r="S27" s="32" t="str">
        <f t="shared" si="25"/>
        <v>Meet or obtain lower value</v>
      </c>
      <c r="T27" s="32" t="str">
        <f t="shared" si="25"/>
        <v>Meet or obtain lower value</v>
      </c>
      <c r="U27" s="32" t="str">
        <f>IF(U26="Exceed","Meet or exceed",IF(U26="Obtain lower value","Meet or obtain lower value",IF(U26="Meet","Meet or exceed","Meet or obtain lower value")))</f>
        <v>Meet or obtain lower value</v>
      </c>
      <c r="V27" s="32" t="str">
        <f t="shared" si="25"/>
        <v>Meet or obtain lower value</v>
      </c>
      <c r="W27" s="32" t="str">
        <f t="shared" si="25"/>
        <v>Meet or obtain lower value</v>
      </c>
      <c r="X27" s="32" t="str">
        <f t="shared" si="25"/>
        <v>Meet or obtain lower value</v>
      </c>
      <c r="Y27" s="32" t="str">
        <f t="shared" si="25"/>
        <v>Meet or obtain lower value</v>
      </c>
      <c r="Z27" s="32" t="str">
        <f t="shared" si="25"/>
        <v>Meet or obtain lower value</v>
      </c>
      <c r="AA27" s="36"/>
      <c r="AB27" s="36"/>
      <c r="AC27" s="36"/>
      <c r="AD27" s="36"/>
      <c r="AE27" s="36"/>
      <c r="AF27" s="7"/>
    </row>
    <row r="28" spans="1:32" hidden="1" x14ac:dyDescent="0.2">
      <c r="A28" s="31" t="s">
        <v>75</v>
      </c>
      <c r="B28" s="33"/>
      <c r="C28" s="32" t="str">
        <f>IF(AND(C26="Meet",C27="Meet or exceed"),"Meet or obtain lower value","")</f>
        <v/>
      </c>
      <c r="D28" s="32" t="str">
        <f t="shared" ref="D28:H28" si="26">IF(AND(D26="Meet",D27="Meet or exceed"),"Meet or obtain lower value","")</f>
        <v/>
      </c>
      <c r="E28" s="32" t="str">
        <f t="shared" si="26"/>
        <v/>
      </c>
      <c r="F28" s="32" t="str">
        <f t="shared" si="26"/>
        <v/>
      </c>
      <c r="G28" s="32" t="str">
        <f t="shared" si="26"/>
        <v/>
      </c>
      <c r="H28" s="32" t="str">
        <f t="shared" si="26"/>
        <v/>
      </c>
      <c r="I28" s="32" t="str">
        <f>IF(AND(I26="Meet",I27="Meet or exceed"),"Meet or obtain lower value","")</f>
        <v/>
      </c>
      <c r="J28" s="32" t="str">
        <f t="shared" ref="J28:Z28" si="27">IF(AND(J26="Meet",J27="Meet or exceed"),"Meet or obtain lower value","")</f>
        <v/>
      </c>
      <c r="K28" s="32" t="str">
        <f t="shared" si="27"/>
        <v/>
      </c>
      <c r="L28" s="32" t="str">
        <f t="shared" si="27"/>
        <v/>
      </c>
      <c r="M28" s="32" t="str">
        <f t="shared" si="27"/>
        <v/>
      </c>
      <c r="N28" s="32" t="str">
        <f t="shared" si="27"/>
        <v/>
      </c>
      <c r="O28" s="32" t="str">
        <f>IF(AND(O26="Meet",O27="Meet or exceed"),"Meet or obtain lower value","")</f>
        <v/>
      </c>
      <c r="P28" s="32" t="str">
        <f t="shared" si="27"/>
        <v/>
      </c>
      <c r="Q28" s="32" t="str">
        <f t="shared" si="27"/>
        <v/>
      </c>
      <c r="R28" s="32" t="str">
        <f t="shared" si="27"/>
        <v/>
      </c>
      <c r="S28" s="32" t="str">
        <f t="shared" si="27"/>
        <v/>
      </c>
      <c r="T28" s="32" t="str">
        <f t="shared" si="27"/>
        <v/>
      </c>
      <c r="U28" s="32" t="str">
        <f>IF(AND(U26="Meet",U27="Meet or exceed"),"Meet or obtain lower value","")</f>
        <v/>
      </c>
      <c r="V28" s="32" t="str">
        <f t="shared" si="27"/>
        <v/>
      </c>
      <c r="W28" s="32" t="str">
        <f t="shared" si="27"/>
        <v/>
      </c>
      <c r="X28" s="32" t="str">
        <f t="shared" si="27"/>
        <v/>
      </c>
      <c r="Y28" s="32" t="str">
        <f t="shared" si="27"/>
        <v/>
      </c>
      <c r="Z28" s="32" t="str">
        <f t="shared" si="27"/>
        <v/>
      </c>
      <c r="AA28" s="36"/>
      <c r="AB28" s="36"/>
      <c r="AC28" s="36"/>
      <c r="AD28" s="36"/>
      <c r="AE28" s="36"/>
      <c r="AF28" s="7"/>
    </row>
    <row r="29" spans="1:32" x14ac:dyDescent="0.2">
      <c r="A29" s="35">
        <v>2013</v>
      </c>
      <c r="B29" s="14"/>
      <c r="C29" s="26" t="str">
        <f>IF(C30="No target value","There was no target",IF(OR(C30=C$10,C31=C$10,C32=C$10),"Yes","No"))</f>
        <v>There was no target</v>
      </c>
      <c r="D29" s="26" t="str">
        <f t="shared" ref="D29:Z29" si="28">IF(D30="No target value","There was no target",IF(OR(D30=D$10,D31=D$10,D32=D$10),"Yes","No"))</f>
        <v>There was no target</v>
      </c>
      <c r="E29" s="26" t="str">
        <f t="shared" si="28"/>
        <v>Yes</v>
      </c>
      <c r="F29" s="26" t="str">
        <f t="shared" si="28"/>
        <v>There was no target</v>
      </c>
      <c r="G29" s="26" t="str">
        <f t="shared" si="28"/>
        <v>There was no target</v>
      </c>
      <c r="H29" s="26" t="str">
        <f t="shared" si="28"/>
        <v>There was no target</v>
      </c>
      <c r="I29" s="26" t="str">
        <f t="shared" si="28"/>
        <v>No</v>
      </c>
      <c r="J29" s="26" t="str">
        <f t="shared" si="28"/>
        <v>There was no target</v>
      </c>
      <c r="K29" s="26" t="str">
        <f t="shared" si="28"/>
        <v>There was no target</v>
      </c>
      <c r="L29" s="26" t="str">
        <f t="shared" si="28"/>
        <v>There was no target</v>
      </c>
      <c r="M29" s="26" t="str">
        <f t="shared" si="28"/>
        <v>There was no target</v>
      </c>
      <c r="N29" s="26" t="str">
        <f t="shared" si="28"/>
        <v>There was no target</v>
      </c>
      <c r="O29" s="26" t="str">
        <f t="shared" si="28"/>
        <v>There was no target</v>
      </c>
      <c r="P29" s="26" t="str">
        <f t="shared" si="28"/>
        <v>There was no target</v>
      </c>
      <c r="Q29" s="26" t="str">
        <f t="shared" si="28"/>
        <v>There was no target</v>
      </c>
      <c r="R29" s="26" t="str">
        <f t="shared" si="28"/>
        <v>There was no target</v>
      </c>
      <c r="S29" s="26" t="str">
        <f t="shared" si="28"/>
        <v>There was no target</v>
      </c>
      <c r="T29" s="26" t="str">
        <f t="shared" si="28"/>
        <v>There was no target</v>
      </c>
      <c r="U29" s="26" t="str">
        <f t="shared" si="28"/>
        <v>There was no target</v>
      </c>
      <c r="V29" s="26" t="str">
        <f t="shared" si="28"/>
        <v>There was no target</v>
      </c>
      <c r="W29" s="26" t="str">
        <f t="shared" si="28"/>
        <v>There was no target</v>
      </c>
      <c r="X29" s="26" t="str">
        <f t="shared" si="28"/>
        <v>No</v>
      </c>
      <c r="Y29" s="26" t="str">
        <f t="shared" si="28"/>
        <v>No</v>
      </c>
      <c r="Z29" s="26" t="str">
        <f t="shared" si="28"/>
        <v>No</v>
      </c>
      <c r="AA29" s="36"/>
      <c r="AB29" s="36"/>
      <c r="AC29" s="36"/>
      <c r="AD29" s="36"/>
      <c r="AE29" s="36"/>
      <c r="AF29" s="7"/>
    </row>
    <row r="30" spans="1:32" hidden="1" x14ac:dyDescent="0.2">
      <c r="A30" s="31" t="s">
        <v>75</v>
      </c>
      <c r="B30" s="34"/>
      <c r="C30" s="162" t="str">
        <f>IF(ISTEXT(C62),"No target value",IF(ISTEXT(C63),"No actual value",IF(C62=C63,"Meet",IF(C63&gt;C62,"Exceed","Obtain lower value"))))</f>
        <v>No target value</v>
      </c>
      <c r="D30" s="32" t="str">
        <f t="shared" ref="D30:H30" si="29">IF(ISTEXT(D62),"No target value",IF(ISTEXT(D63),"No actual value",IF(D62=D63,"Meet",IF(D62&lt;D63,"Exceed","Obtain lower value"))))</f>
        <v>No target value</v>
      </c>
      <c r="E30" s="32" t="str">
        <f t="shared" si="29"/>
        <v>Meet</v>
      </c>
      <c r="F30" s="32" t="str">
        <f t="shared" si="29"/>
        <v>No target value</v>
      </c>
      <c r="G30" s="32" t="str">
        <f t="shared" si="29"/>
        <v>No target value</v>
      </c>
      <c r="H30" s="32" t="str">
        <f t="shared" si="29"/>
        <v>No target value</v>
      </c>
      <c r="I30" s="32" t="str">
        <f>IF(ISTEXT(I62),"No target value",IF(ISTEXT(I63),"No actual value",IF(I62=I63,"Meet",IF(I63&gt;I62,"Exceed","Obtain lower value"))))</f>
        <v>Obtain lower value</v>
      </c>
      <c r="J30" s="32" t="str">
        <f t="shared" ref="J30:Z30" si="30">IF(ISTEXT(J62),"No target value",IF(ISTEXT(J63),"No actual value",IF(J62=J63,"Meet",IF(J62&lt;J63,"Exceed","Obtain lower value"))))</f>
        <v>No target value</v>
      </c>
      <c r="K30" s="32" t="str">
        <f t="shared" si="30"/>
        <v>No target value</v>
      </c>
      <c r="L30" s="32" t="str">
        <f t="shared" si="30"/>
        <v>No target value</v>
      </c>
      <c r="M30" s="32" t="str">
        <f t="shared" si="30"/>
        <v>No target value</v>
      </c>
      <c r="N30" s="32" t="str">
        <f t="shared" si="30"/>
        <v>No target value</v>
      </c>
      <c r="O30" s="32" t="str">
        <f>IF(ISTEXT(O62),"No target value",IF(ISTEXT(O63),"No actual value",IF(O62=O63,"Meet",IF(O63&gt;O62,"Exceed","Obtain lower value"))))</f>
        <v>No target value</v>
      </c>
      <c r="P30" s="32" t="str">
        <f t="shared" si="30"/>
        <v>No target value</v>
      </c>
      <c r="Q30" s="32" t="str">
        <f t="shared" si="30"/>
        <v>No target value</v>
      </c>
      <c r="R30" s="32" t="str">
        <f t="shared" si="30"/>
        <v>No target value</v>
      </c>
      <c r="S30" s="32" t="str">
        <f t="shared" si="30"/>
        <v>No target value</v>
      </c>
      <c r="T30" s="32" t="str">
        <f t="shared" si="30"/>
        <v>No target value</v>
      </c>
      <c r="U30" s="32" t="str">
        <f>IF(ISTEXT(U62),"No target value",IF(ISTEXT(U63),"No actual value",IF(U62=U63,"Meet",IF(U63&gt;U62,"Exceed","Obtain lower value"))))</f>
        <v>No target value</v>
      </c>
      <c r="V30" s="32" t="str">
        <f t="shared" si="30"/>
        <v>No target value</v>
      </c>
      <c r="W30" s="32" t="str">
        <f t="shared" si="30"/>
        <v>No target value</v>
      </c>
      <c r="X30" s="32" t="str">
        <f t="shared" si="30"/>
        <v>Obtain lower value</v>
      </c>
      <c r="Y30" s="32" t="str">
        <f t="shared" si="30"/>
        <v>Obtain lower value</v>
      </c>
      <c r="Z30" s="32" t="str">
        <f t="shared" si="30"/>
        <v>Obtain lower value</v>
      </c>
      <c r="AA30" s="36"/>
      <c r="AB30" s="36"/>
      <c r="AC30" s="36"/>
      <c r="AD30" s="36"/>
      <c r="AE30" s="36"/>
      <c r="AF30" s="7"/>
    </row>
    <row r="31" spans="1:32" hidden="1" x14ac:dyDescent="0.2">
      <c r="A31" s="31" t="s">
        <v>75</v>
      </c>
      <c r="B31" s="34"/>
      <c r="C31" s="162" t="str">
        <f>IF(C30="Exceed","Meet or exceed",IF(C30="Obtain lower value","Meet or obtain lower value",IF(C30="Meet","Meet or exceed","Meet or obtain lower value")))</f>
        <v>Meet or obtain lower value</v>
      </c>
      <c r="D31" s="32" t="str">
        <f t="shared" ref="D31:H31" si="31">IF(D30="Exceed","Meet or exceed",IF(D30="Obtain lower value","Meet or obtain lower value",IF(D30="Meet","Meet or exceed","Meet or obtain lower value")))</f>
        <v>Meet or obtain lower value</v>
      </c>
      <c r="E31" s="32" t="str">
        <f t="shared" si="31"/>
        <v>Meet or exceed</v>
      </c>
      <c r="F31" s="32" t="str">
        <f t="shared" si="31"/>
        <v>Meet or obtain lower value</v>
      </c>
      <c r="G31" s="32" t="str">
        <f t="shared" si="31"/>
        <v>Meet or obtain lower value</v>
      </c>
      <c r="H31" s="32" t="str">
        <f t="shared" si="31"/>
        <v>Meet or obtain lower value</v>
      </c>
      <c r="I31" s="32" t="str">
        <f>IF(I30="Exceed","Meet or exceed",IF(I30="Obtain lower value","Meet or obtain lower value",IF(I30="Meet","Meet or exceed","Meet or obtain lower value")))</f>
        <v>Meet or obtain lower value</v>
      </c>
      <c r="J31" s="32" t="str">
        <f t="shared" ref="J31:Z31" si="32">IF(J30="Exceed","Meet or exceed",IF(J30="Obtain lower value","Meet or obtain lower value",IF(J30="Meet","Meet or exceed","Meet or obtain lower value")))</f>
        <v>Meet or obtain lower value</v>
      </c>
      <c r="K31" s="32" t="str">
        <f t="shared" si="32"/>
        <v>Meet or obtain lower value</v>
      </c>
      <c r="L31" s="32" t="str">
        <f t="shared" si="32"/>
        <v>Meet or obtain lower value</v>
      </c>
      <c r="M31" s="32" t="str">
        <f t="shared" si="32"/>
        <v>Meet or obtain lower value</v>
      </c>
      <c r="N31" s="32" t="str">
        <f t="shared" si="32"/>
        <v>Meet or obtain lower value</v>
      </c>
      <c r="O31" s="32" t="str">
        <f>IF(O30="Exceed","Meet or exceed",IF(O30="Obtain lower value","Meet or obtain lower value",IF(O30="Meet","Meet or exceed","Meet or obtain lower value")))</f>
        <v>Meet or obtain lower value</v>
      </c>
      <c r="P31" s="32" t="str">
        <f t="shared" si="32"/>
        <v>Meet or obtain lower value</v>
      </c>
      <c r="Q31" s="32" t="str">
        <f t="shared" si="32"/>
        <v>Meet or obtain lower value</v>
      </c>
      <c r="R31" s="32" t="str">
        <f t="shared" si="32"/>
        <v>Meet or obtain lower value</v>
      </c>
      <c r="S31" s="32" t="str">
        <f t="shared" si="32"/>
        <v>Meet or obtain lower value</v>
      </c>
      <c r="T31" s="32" t="str">
        <f t="shared" si="32"/>
        <v>Meet or obtain lower value</v>
      </c>
      <c r="U31" s="32" t="str">
        <f>IF(U30="Exceed","Meet or exceed",IF(U30="Obtain lower value","Meet or obtain lower value",IF(U30="Meet","Meet or exceed","Meet or obtain lower value")))</f>
        <v>Meet or obtain lower value</v>
      </c>
      <c r="V31" s="32" t="str">
        <f t="shared" si="32"/>
        <v>Meet or obtain lower value</v>
      </c>
      <c r="W31" s="32" t="str">
        <f t="shared" si="32"/>
        <v>Meet or obtain lower value</v>
      </c>
      <c r="X31" s="32" t="str">
        <f t="shared" si="32"/>
        <v>Meet or obtain lower value</v>
      </c>
      <c r="Y31" s="32" t="str">
        <f t="shared" si="32"/>
        <v>Meet or obtain lower value</v>
      </c>
      <c r="Z31" s="32" t="str">
        <f t="shared" si="32"/>
        <v>Meet or obtain lower value</v>
      </c>
      <c r="AA31" s="36"/>
      <c r="AB31" s="36"/>
      <c r="AC31" s="36"/>
      <c r="AD31" s="36"/>
      <c r="AE31" s="36"/>
      <c r="AF31" s="7"/>
    </row>
    <row r="32" spans="1:32" hidden="1" x14ac:dyDescent="0.2">
      <c r="A32" s="31" t="s">
        <v>75</v>
      </c>
      <c r="B32" s="34"/>
      <c r="C32" s="162" t="str">
        <f>IF(AND(C30="Meet",C31="Meet or exceed"),"Meet or obtain lower value","")</f>
        <v/>
      </c>
      <c r="D32" s="32" t="str">
        <f t="shared" ref="D32:H32" si="33">IF(AND(D30="Meet",D31="Meet or exceed"),"Meet or obtain lower value","")</f>
        <v/>
      </c>
      <c r="E32" s="32" t="str">
        <f t="shared" si="33"/>
        <v>Meet or obtain lower value</v>
      </c>
      <c r="F32" s="32" t="str">
        <f t="shared" si="33"/>
        <v/>
      </c>
      <c r="G32" s="32" t="str">
        <f t="shared" si="33"/>
        <v/>
      </c>
      <c r="H32" s="32" t="str">
        <f t="shared" si="33"/>
        <v/>
      </c>
      <c r="I32" s="32" t="str">
        <f>IF(AND(I30="Meet",I31="Meet or exceed"),"Meet or obtain lower value","")</f>
        <v/>
      </c>
      <c r="J32" s="32" t="str">
        <f t="shared" ref="J32:Z32" si="34">IF(AND(J30="Meet",J31="Meet or exceed"),"Meet or obtain lower value","")</f>
        <v/>
      </c>
      <c r="K32" s="32" t="str">
        <f t="shared" si="34"/>
        <v/>
      </c>
      <c r="L32" s="32" t="str">
        <f t="shared" si="34"/>
        <v/>
      </c>
      <c r="M32" s="32" t="str">
        <f t="shared" si="34"/>
        <v/>
      </c>
      <c r="N32" s="32" t="str">
        <f t="shared" si="34"/>
        <v/>
      </c>
      <c r="O32" s="32" t="str">
        <f>IF(AND(O30="Meet",O31="Meet or exceed"),"Meet or obtain lower value","")</f>
        <v/>
      </c>
      <c r="P32" s="32" t="str">
        <f t="shared" si="34"/>
        <v/>
      </c>
      <c r="Q32" s="32" t="str">
        <f t="shared" si="34"/>
        <v/>
      </c>
      <c r="R32" s="32" t="str">
        <f t="shared" si="34"/>
        <v/>
      </c>
      <c r="S32" s="32" t="str">
        <f t="shared" si="34"/>
        <v/>
      </c>
      <c r="T32" s="32" t="str">
        <f t="shared" si="34"/>
        <v/>
      </c>
      <c r="U32" s="32" t="str">
        <f>IF(AND(U30="Meet",U31="Meet or exceed"),"Meet or obtain lower value","")</f>
        <v/>
      </c>
      <c r="V32" s="32" t="str">
        <f t="shared" si="34"/>
        <v/>
      </c>
      <c r="W32" s="32" t="str">
        <f t="shared" si="34"/>
        <v/>
      </c>
      <c r="X32" s="32" t="str">
        <f t="shared" si="34"/>
        <v/>
      </c>
      <c r="Y32" s="32" t="str">
        <f t="shared" si="34"/>
        <v/>
      </c>
      <c r="Z32" s="32" t="str">
        <f t="shared" si="34"/>
        <v/>
      </c>
      <c r="AA32" s="36"/>
      <c r="AB32" s="36"/>
      <c r="AC32" s="36"/>
      <c r="AD32" s="36"/>
      <c r="AE32" s="36"/>
      <c r="AF32" s="7"/>
    </row>
    <row r="33" spans="1:32" x14ac:dyDescent="0.2">
      <c r="A33" s="36"/>
      <c r="B33" s="158"/>
      <c r="C33" s="7"/>
      <c r="D33" s="7"/>
      <c r="E33" s="7"/>
      <c r="F33" s="7"/>
      <c r="G33" s="7"/>
      <c r="H33" s="7"/>
      <c r="I33" s="7"/>
      <c r="J33" s="7"/>
      <c r="K33" s="7"/>
      <c r="L33" s="7"/>
      <c r="M33" s="7"/>
      <c r="N33" s="7"/>
      <c r="O33" s="7"/>
      <c r="P33" s="7"/>
      <c r="Q33" s="7"/>
      <c r="R33" s="7"/>
      <c r="S33" s="7"/>
      <c r="T33" s="7"/>
      <c r="U33" s="7"/>
      <c r="V33" s="7"/>
      <c r="W33" s="7"/>
      <c r="X33" s="7"/>
      <c r="Y33" s="7"/>
      <c r="Z33" s="7"/>
      <c r="AA33" s="36"/>
      <c r="AB33" s="36"/>
      <c r="AC33" s="36"/>
      <c r="AD33" s="36"/>
      <c r="AE33" s="36"/>
      <c r="AF33" s="7"/>
    </row>
    <row r="34" spans="1:32" x14ac:dyDescent="0.2">
      <c r="A34" s="14" t="s">
        <v>71</v>
      </c>
      <c r="B34" s="159"/>
      <c r="C34" s="7"/>
      <c r="D34" s="7"/>
      <c r="E34" s="7"/>
      <c r="F34" s="7"/>
      <c r="G34" s="7"/>
      <c r="H34" s="7"/>
      <c r="I34" s="7"/>
      <c r="J34" s="7"/>
      <c r="K34" s="7"/>
      <c r="L34" s="7"/>
      <c r="M34" s="7"/>
      <c r="N34" s="7"/>
      <c r="O34" s="7"/>
      <c r="P34" s="7"/>
      <c r="Q34" s="7"/>
      <c r="R34" s="7"/>
      <c r="S34" s="7"/>
      <c r="T34" s="7"/>
      <c r="U34" s="7"/>
      <c r="V34" s="7"/>
      <c r="W34" s="7"/>
      <c r="X34" s="7"/>
      <c r="Y34" s="7"/>
      <c r="Z34" s="7"/>
      <c r="AA34" s="36"/>
      <c r="AB34" s="36"/>
      <c r="AC34" s="36"/>
      <c r="AD34" s="36"/>
      <c r="AE34" s="36"/>
      <c r="AF34" s="7"/>
    </row>
    <row r="35" spans="1:32" s="9" customFormat="1" x14ac:dyDescent="0.2">
      <c r="A35" s="36">
        <v>2018</v>
      </c>
      <c r="B35" s="159"/>
      <c r="C35" s="25" t="str">
        <f>IF(ISTEXT(C46), "No prior year target", IF((AND(ISNUMBER(C46),C46=C43)), "Same as prior year", IF((AND(ISNUMBER(C46),C46&lt; C43)), "Increased from prior year", "Decreased from prior year")))</f>
        <v>Same as prior year</v>
      </c>
      <c r="D35" s="25" t="str">
        <f t="shared" ref="D35:H35" si="35">IF(ISTEXT(D46), "No prior year target", IF((AND(ISNUMBER(D46),D46=D43)), "Same as prior year", IF((AND(ISNUMBER(D46),D46&lt; D43)), "Increased from prior year", "Decreased from prior year")))</f>
        <v>Increased from prior year</v>
      </c>
      <c r="E35" s="25" t="str">
        <f t="shared" si="35"/>
        <v>Increased from prior year</v>
      </c>
      <c r="F35" s="25" t="str">
        <f t="shared" si="35"/>
        <v>Increased from prior year</v>
      </c>
      <c r="G35" s="25" t="str">
        <f t="shared" si="35"/>
        <v>Increased from prior year</v>
      </c>
      <c r="H35" s="25" t="str">
        <f t="shared" si="35"/>
        <v>Decreased from prior year</v>
      </c>
      <c r="I35" s="25" t="str">
        <f>IF(ISTEXT(I46), "No prior year target", IF((AND(ISNUMBER(I46),I46=I43)), "Same as prior year", IF((AND(ISNUMBER(I46),I46&lt; I43)), "Increased from prior year", "Decreased from prior year")))</f>
        <v>Decreased from prior year</v>
      </c>
      <c r="J35" s="25" t="str">
        <f t="shared" ref="J35:Z35" si="36">IF(ISTEXT(J46), "No prior year target", IF((AND(ISNUMBER(J46),J46=J43)), "Same as prior year", IF((AND(ISNUMBER(J46),J46&lt; J43)), "Increased from prior year", "Decreased from prior year")))</f>
        <v>Increased from prior year</v>
      </c>
      <c r="K35" s="25" t="str">
        <f t="shared" si="36"/>
        <v>Increased from prior year</v>
      </c>
      <c r="L35" s="25" t="str">
        <f t="shared" si="36"/>
        <v>Increased from prior year</v>
      </c>
      <c r="M35" s="25" t="s">
        <v>897</v>
      </c>
      <c r="N35" s="104" t="s">
        <v>898</v>
      </c>
      <c r="O35" s="104" t="s">
        <v>897</v>
      </c>
      <c r="P35" s="104" t="s">
        <v>897</v>
      </c>
      <c r="Q35" s="104" t="s">
        <v>897</v>
      </c>
      <c r="R35" s="25" t="str">
        <f t="shared" si="36"/>
        <v>No prior year target</v>
      </c>
      <c r="S35" s="25" t="str">
        <f t="shared" si="36"/>
        <v>No prior year target</v>
      </c>
      <c r="T35" s="25" t="str">
        <f t="shared" si="36"/>
        <v>No prior year target</v>
      </c>
      <c r="U35" s="25" t="str">
        <f>IF(ISTEXT(U46), "No prior year target", IF((AND(ISNUMBER(U46),U46=U43)), "Same as prior year", IF((AND(ISNUMBER(U46),U46&lt; U43)), "Increased from prior year", "Decreased from prior year")))</f>
        <v>No prior year target</v>
      </c>
      <c r="V35" s="25" t="str">
        <f t="shared" si="36"/>
        <v>No prior year target</v>
      </c>
      <c r="W35" s="25" t="str">
        <f t="shared" si="36"/>
        <v>No prior year target</v>
      </c>
      <c r="X35" s="25" t="str">
        <f t="shared" si="36"/>
        <v>No prior year target</v>
      </c>
      <c r="Y35" s="25" t="str">
        <f t="shared" si="36"/>
        <v>No prior year target</v>
      </c>
      <c r="Z35" s="25" t="str">
        <f t="shared" si="36"/>
        <v>No prior year target</v>
      </c>
      <c r="AA35" s="36"/>
      <c r="AB35" s="36"/>
      <c r="AC35" s="36"/>
      <c r="AD35" s="36"/>
      <c r="AE35" s="36"/>
      <c r="AF35" s="7"/>
    </row>
    <row r="36" spans="1:32" s="9" customFormat="1" x14ac:dyDescent="0.2">
      <c r="A36" s="35">
        <v>2017</v>
      </c>
      <c r="B36" s="159"/>
      <c r="C36" s="26" t="str">
        <f>IF(ISTEXT(C50), "No prior year target", IF((AND(ISNUMBER(C50),C50= C46)), "Same as prior year", IF((AND(ISNUMBER(C50),C50&lt; C46)), "Increased from prior year", "Decreased from prior year")))</f>
        <v>Increased from prior year</v>
      </c>
      <c r="D36" s="26" t="str">
        <f t="shared" ref="D36:H36" si="37">IF(ISTEXT(D50), "No prior year target", IF((AND(ISNUMBER(D50),D50= D46)), "Same as prior year", IF((AND(ISNUMBER(D50),D50&lt; D46)), "Increased from prior year", "Decreased from prior year")))</f>
        <v>Increased from prior year</v>
      </c>
      <c r="E36" s="26" t="str">
        <f t="shared" si="37"/>
        <v>Increased from prior year</v>
      </c>
      <c r="F36" s="26" t="str">
        <f t="shared" si="37"/>
        <v>Increased from prior year</v>
      </c>
      <c r="G36" s="26" t="str">
        <f t="shared" si="37"/>
        <v>Increased from prior year</v>
      </c>
      <c r="H36" s="26" t="str">
        <f t="shared" si="37"/>
        <v>Increased from prior year</v>
      </c>
      <c r="I36" s="26" t="str">
        <f>IF(ISTEXT(I50), "No prior year target", IF((AND(ISNUMBER(I50),I50= I46)), "Same as prior year", IF((AND(ISNUMBER(I50),I50&lt; I46)), "Increased from prior year", "Decreased from prior year")))</f>
        <v>Increased from prior year</v>
      </c>
      <c r="J36" s="26" t="str">
        <f t="shared" ref="J36:Z36" si="38">IF(ISTEXT(J50), "No prior year target", IF((AND(ISNUMBER(J50),J50= J46)), "Same as prior year", IF((AND(ISNUMBER(J50),J50&lt; J46)), "Increased from prior year", "Decreased from prior year")))</f>
        <v>Increased from prior year</v>
      </c>
      <c r="K36" s="26" t="str">
        <f t="shared" si="38"/>
        <v>Increased from prior year</v>
      </c>
      <c r="L36" s="26" t="str">
        <f t="shared" si="38"/>
        <v>Increased from prior year</v>
      </c>
      <c r="M36" s="26" t="s">
        <v>896</v>
      </c>
      <c r="N36" s="26" t="s">
        <v>896</v>
      </c>
      <c r="O36" s="26" t="s">
        <v>896</v>
      </c>
      <c r="P36" s="26" t="s">
        <v>896</v>
      </c>
      <c r="Q36" s="26" t="s">
        <v>896</v>
      </c>
      <c r="R36" s="26" t="str">
        <f t="shared" si="38"/>
        <v>No prior year target</v>
      </c>
      <c r="S36" s="26" t="str">
        <f t="shared" si="38"/>
        <v>No prior year target</v>
      </c>
      <c r="T36" s="26" t="str">
        <f t="shared" si="38"/>
        <v>No prior year target</v>
      </c>
      <c r="U36" s="26" t="str">
        <f>IF(ISTEXT(U50), "No prior year target", IF((AND(ISNUMBER(U50),U50= U46)), "Same as prior year", IF((AND(ISNUMBER(U50),U50&lt; U46)), "Increased from prior year", "Decreased from prior year")))</f>
        <v>No prior year target</v>
      </c>
      <c r="V36" s="26" t="str">
        <f t="shared" si="38"/>
        <v>No prior year target</v>
      </c>
      <c r="W36" s="26" t="str">
        <f t="shared" si="38"/>
        <v>No prior year target</v>
      </c>
      <c r="X36" s="26" t="str">
        <f t="shared" si="38"/>
        <v>No prior year target</v>
      </c>
      <c r="Y36" s="26" t="str">
        <f t="shared" si="38"/>
        <v>No prior year target</v>
      </c>
      <c r="Z36" s="26" t="str">
        <f t="shared" si="38"/>
        <v>No prior year target</v>
      </c>
      <c r="AA36" s="36"/>
      <c r="AB36" s="36"/>
      <c r="AC36" s="36"/>
      <c r="AD36" s="36"/>
      <c r="AE36" s="36"/>
      <c r="AF36" s="7"/>
    </row>
    <row r="37" spans="1:32" s="9" customFormat="1" x14ac:dyDescent="0.2">
      <c r="A37" s="36">
        <v>2016</v>
      </c>
      <c r="B37" s="14"/>
      <c r="C37" s="25" t="str">
        <f>IF(ISTEXT(C54), "No prior year target", IF((AND(ISNUMBER(C54),C54=C50)), "Same as prior year", IF((AND(ISNUMBER(C54),C54&lt; C50)), "Increased from prior year", "Decreased from prior year")))</f>
        <v>Decreased from prior year</v>
      </c>
      <c r="D37" s="25" t="str">
        <f t="shared" ref="D37:H37" si="39">IF(ISTEXT(D54), "No prior year target", IF((AND(ISNUMBER(D54),D54=D50)), "Same as prior year", IF((AND(ISNUMBER(D54),D54&lt; D50)), "Increased from prior year", "Decreased from prior year")))</f>
        <v>Decreased from prior year</v>
      </c>
      <c r="E37" s="25" t="str">
        <f t="shared" si="39"/>
        <v>Decreased from prior year</v>
      </c>
      <c r="F37" s="25" t="str">
        <f t="shared" si="39"/>
        <v>No prior year target</v>
      </c>
      <c r="G37" s="25" t="str">
        <f t="shared" si="39"/>
        <v>No prior year target</v>
      </c>
      <c r="H37" s="25" t="str">
        <f t="shared" si="39"/>
        <v>Decreased from prior year</v>
      </c>
      <c r="I37" s="25" t="str">
        <f>IF(ISTEXT(I54), "No prior year target", IF((AND(ISNUMBER(I54),I54=I50)), "Same as prior year", IF((AND(ISNUMBER(I54),I54&lt; I50)), "Increased from prior year", "Decreased from prior year")))</f>
        <v>Decreased from prior year</v>
      </c>
      <c r="J37" s="25" t="str">
        <f t="shared" ref="J37:Z37" si="40">IF(ISTEXT(J54), "No prior year target", IF((AND(ISNUMBER(J54),J54=J50)), "Same as prior year", IF((AND(ISNUMBER(J54),J54&lt; J50)), "Increased from prior year", "Decreased from prior year")))</f>
        <v>No prior year target</v>
      </c>
      <c r="K37" s="25" t="str">
        <f t="shared" si="40"/>
        <v>No prior year target</v>
      </c>
      <c r="L37" s="25" t="str">
        <f t="shared" si="40"/>
        <v>Increased from prior year</v>
      </c>
      <c r="M37" s="25" t="s">
        <v>897</v>
      </c>
      <c r="N37" s="104" t="s">
        <v>897</v>
      </c>
      <c r="O37" s="104" t="s">
        <v>897</v>
      </c>
      <c r="P37" s="104" t="s">
        <v>897</v>
      </c>
      <c r="Q37" s="104" t="s">
        <v>897</v>
      </c>
      <c r="R37" s="25" t="str">
        <f t="shared" si="40"/>
        <v>Increased from prior year</v>
      </c>
      <c r="S37" s="25" t="str">
        <f t="shared" si="40"/>
        <v>Increased from prior year</v>
      </c>
      <c r="T37" s="25" t="str">
        <f t="shared" si="40"/>
        <v>Increased from prior year</v>
      </c>
      <c r="U37" s="25" t="str">
        <f>IF(ISTEXT(U54), "No prior year target", IF((AND(ISNUMBER(U54),U54=U50)), "Same as prior year", IF((AND(ISNUMBER(U54),U54&lt; U50)), "Increased from prior year", "Decreased from prior year")))</f>
        <v>No prior year target</v>
      </c>
      <c r="V37" s="25" t="str">
        <f t="shared" si="40"/>
        <v>No prior year target</v>
      </c>
      <c r="W37" s="25" t="str">
        <f t="shared" si="40"/>
        <v>Increased from prior year</v>
      </c>
      <c r="X37" s="25" t="str">
        <f t="shared" si="40"/>
        <v>No prior year target</v>
      </c>
      <c r="Y37" s="25" t="str">
        <f t="shared" si="40"/>
        <v>No prior year target</v>
      </c>
      <c r="Z37" s="25" t="str">
        <f t="shared" si="40"/>
        <v>No prior year target</v>
      </c>
      <c r="AA37" s="36"/>
      <c r="AB37" s="36"/>
      <c r="AC37" s="36"/>
      <c r="AD37" s="36"/>
      <c r="AE37" s="36"/>
      <c r="AF37" s="7"/>
    </row>
    <row r="38" spans="1:32" s="9" customFormat="1" x14ac:dyDescent="0.2">
      <c r="A38" s="35">
        <v>2015</v>
      </c>
      <c r="B38" s="15"/>
      <c r="C38" s="26" t="str">
        <f>IF(ISTEXT(C58), "No prior year target", IF((AND(ISNUMBER(C58),C58=C54)), "Same as prior year", IF((AND(ISNUMBER(C58),C58&lt; C54)), "Increased from prior year", "Decreased from prior year")))</f>
        <v>Same as prior year</v>
      </c>
      <c r="D38" s="26" t="str">
        <f t="shared" ref="D38:H38" si="41">IF(ISTEXT(D58), "No prior year target", IF((AND(ISNUMBER(D58),D58=D54)), "Same as prior year", IF((AND(ISNUMBER(D58),D58&lt; D54)), "Increased from prior year", "Decreased from prior year")))</f>
        <v>No prior year target</v>
      </c>
      <c r="E38" s="26" t="str">
        <f t="shared" si="41"/>
        <v>Same as prior year</v>
      </c>
      <c r="F38" s="26" t="str">
        <f t="shared" si="41"/>
        <v>Increased from prior year</v>
      </c>
      <c r="G38" s="26" t="str">
        <f t="shared" si="41"/>
        <v>Increased from prior year</v>
      </c>
      <c r="H38" s="26" t="str">
        <f t="shared" si="41"/>
        <v>Same as prior year</v>
      </c>
      <c r="I38" s="26" t="str">
        <f>IF(ISTEXT(I58), "No prior year target", IF((AND(ISNUMBER(I58),I58=I54)), "Same as prior year", IF((AND(ISNUMBER(I58),I58&lt; I54)), "Increased from prior year", "Decreased from prior year")))</f>
        <v>Same as prior year</v>
      </c>
      <c r="J38" s="26" t="str">
        <f t="shared" ref="J38:Z38" si="42">IF(ISTEXT(J58), "No prior year target", IF((AND(ISNUMBER(J58),J58=J54)), "Same as prior year", IF((AND(ISNUMBER(J58),J58&lt; J54)), "Increased from prior year", "Decreased from prior year")))</f>
        <v>Increased from prior year</v>
      </c>
      <c r="K38" s="26" t="str">
        <f t="shared" si="42"/>
        <v>No prior year target</v>
      </c>
      <c r="L38" s="26" t="str">
        <f t="shared" si="42"/>
        <v>No prior year target</v>
      </c>
      <c r="M38" s="26" t="str">
        <f t="shared" si="42"/>
        <v>No prior year target</v>
      </c>
      <c r="N38" s="26" t="str">
        <f t="shared" si="42"/>
        <v>No prior year target</v>
      </c>
      <c r="O38" s="26" t="str">
        <f>IF(ISTEXT(O58), "No prior year target", IF((AND(ISNUMBER(O58),O58=O54)), "Same as prior year", IF((AND(ISNUMBER(O58),O58&lt; O54)), "Increased from prior year", "Decreased from prior year")))</f>
        <v>No prior year target</v>
      </c>
      <c r="P38" s="26" t="str">
        <f t="shared" si="42"/>
        <v>No prior year target</v>
      </c>
      <c r="Q38" s="26" t="str">
        <f t="shared" si="42"/>
        <v>No prior year target</v>
      </c>
      <c r="R38" s="26" t="str">
        <f t="shared" si="42"/>
        <v>No prior year target</v>
      </c>
      <c r="S38" s="26" t="str">
        <f t="shared" si="42"/>
        <v>No prior year target</v>
      </c>
      <c r="T38" s="26" t="str">
        <f t="shared" si="42"/>
        <v>Increased from prior year</v>
      </c>
      <c r="U38" s="26" t="str">
        <f>IF(ISTEXT(U58), "No prior year target", IF((AND(ISNUMBER(U58),U58=U54)), "Same as prior year", IF((AND(ISNUMBER(U58),U58&lt; U54)), "Increased from prior year", "Decreased from prior year")))</f>
        <v>Increased from prior year</v>
      </c>
      <c r="V38" s="26" t="str">
        <f t="shared" si="42"/>
        <v>Increased from prior year</v>
      </c>
      <c r="W38" s="26" t="str">
        <f t="shared" si="42"/>
        <v>Increased from prior year</v>
      </c>
      <c r="X38" s="26" t="str">
        <f t="shared" si="42"/>
        <v>No prior year target</v>
      </c>
      <c r="Y38" s="26" t="str">
        <f t="shared" si="42"/>
        <v>No prior year target</v>
      </c>
      <c r="Z38" s="26" t="str">
        <f t="shared" si="42"/>
        <v>No prior year target</v>
      </c>
      <c r="AA38" s="36"/>
      <c r="AB38" s="36"/>
      <c r="AC38" s="36"/>
      <c r="AD38" s="36"/>
      <c r="AE38" s="36"/>
      <c r="AF38" s="7"/>
    </row>
    <row r="39" spans="1:32" s="9" customFormat="1" x14ac:dyDescent="0.2">
      <c r="A39" s="36">
        <v>2014</v>
      </c>
      <c r="B39" s="158"/>
      <c r="C39" s="25" t="str">
        <f>IF(ISTEXT(C62), "No prior year target", IF((AND(ISNUMBER(C62),C62= C58)), "Same as prior year", IF((AND(ISNUMBER(C62),C62&lt; C58)), "Increased from prior year", "Decreased from prior year")))</f>
        <v>No prior year target</v>
      </c>
      <c r="D39" s="25" t="str">
        <f t="shared" ref="D39:H39" si="43">IF(ISTEXT(D62), "No prior year target", IF((AND(ISNUMBER(D62),D62= D58)), "Same as prior year", IF((AND(ISNUMBER(D62),D62&lt; D58)), "Increased from prior year", "Decreased from prior year")))</f>
        <v>No prior year target</v>
      </c>
      <c r="E39" s="25" t="str">
        <f t="shared" si="43"/>
        <v>Increased from prior year</v>
      </c>
      <c r="F39" s="25" t="str">
        <f t="shared" si="43"/>
        <v>No prior year target</v>
      </c>
      <c r="G39" s="25" t="str">
        <f t="shared" si="43"/>
        <v>No prior year target</v>
      </c>
      <c r="H39" s="25" t="str">
        <f t="shared" si="43"/>
        <v>No prior year target</v>
      </c>
      <c r="I39" s="25" t="str">
        <f>IF(ISTEXT(I62), "No prior year target", IF((AND(ISNUMBER(I62),I62= I58)), "Same as prior year", IF((AND(ISNUMBER(I62),I62&lt; I58)), "Increased from prior year", "Decreased from prior year")))</f>
        <v>Increased from prior year</v>
      </c>
      <c r="J39" s="25" t="str">
        <f t="shared" ref="J39:Z39" si="44">IF(ISTEXT(J62), "No prior year target", IF((AND(ISNUMBER(J62),J62= J58)), "Same as prior year", IF((AND(ISNUMBER(J62),J62&lt; J58)), "Increased from prior year", "Decreased from prior year")))</f>
        <v>No prior year target</v>
      </c>
      <c r="K39" s="25" t="str">
        <f t="shared" si="44"/>
        <v>No prior year target</v>
      </c>
      <c r="L39" s="25" t="str">
        <f t="shared" si="44"/>
        <v>No prior year target</v>
      </c>
      <c r="M39" s="25" t="str">
        <f t="shared" si="44"/>
        <v>No prior year target</v>
      </c>
      <c r="N39" s="25" t="str">
        <f t="shared" si="44"/>
        <v>No prior year target</v>
      </c>
      <c r="O39" s="25" t="str">
        <f>IF(ISTEXT(O62), "No prior year target", IF((AND(ISNUMBER(O62),O62= O58)), "Same as prior year", IF((AND(ISNUMBER(O62),O62&lt; O58)), "Increased from prior year", "Decreased from prior year")))</f>
        <v>No prior year target</v>
      </c>
      <c r="P39" s="25" t="str">
        <f t="shared" si="44"/>
        <v>No prior year target</v>
      </c>
      <c r="Q39" s="25" t="str">
        <f t="shared" si="44"/>
        <v>No prior year target</v>
      </c>
      <c r="R39" s="25" t="str">
        <f t="shared" si="44"/>
        <v>No prior year target</v>
      </c>
      <c r="S39" s="25" t="str">
        <f t="shared" si="44"/>
        <v>No prior year target</v>
      </c>
      <c r="T39" s="25" t="str">
        <f t="shared" si="44"/>
        <v>No prior year target</v>
      </c>
      <c r="U39" s="25" t="str">
        <f>IF(ISTEXT(U62), "No prior year target", IF((AND(ISNUMBER(U62),U62= U58)), "Same as prior year", IF((AND(ISNUMBER(U62),U62&lt; U58)), "Increased from prior year", "Decreased from prior year")))</f>
        <v>No prior year target</v>
      </c>
      <c r="V39" s="25" t="str">
        <f t="shared" si="44"/>
        <v>No prior year target</v>
      </c>
      <c r="W39" s="25" t="str">
        <f t="shared" si="44"/>
        <v>No prior year target</v>
      </c>
      <c r="X39" s="25" t="str">
        <f t="shared" si="44"/>
        <v>Increased from prior year</v>
      </c>
      <c r="Y39" s="25" t="str">
        <f t="shared" si="44"/>
        <v>Increased from prior year</v>
      </c>
      <c r="Z39" s="25" t="str">
        <f t="shared" si="44"/>
        <v>Increased from prior year</v>
      </c>
      <c r="AA39" s="36"/>
      <c r="AB39" s="36"/>
      <c r="AC39" s="36"/>
      <c r="AD39" s="36"/>
      <c r="AE39" s="36"/>
      <c r="AF39" s="7"/>
    </row>
    <row r="40" spans="1:32" s="9" customFormat="1" x14ac:dyDescent="0.2">
      <c r="A40" s="36"/>
      <c r="B40" s="159"/>
      <c r="C40" s="7"/>
      <c r="D40" s="7"/>
      <c r="E40" s="7"/>
      <c r="F40" s="7"/>
      <c r="G40" s="7"/>
      <c r="H40" s="7"/>
      <c r="I40" s="7"/>
      <c r="J40" s="7"/>
      <c r="K40" s="7"/>
      <c r="L40" s="7"/>
      <c r="M40" s="7"/>
      <c r="N40" s="7"/>
      <c r="O40" s="7"/>
      <c r="P40" s="7"/>
      <c r="Q40" s="7"/>
      <c r="R40" s="7"/>
      <c r="S40" s="7"/>
      <c r="T40" s="7"/>
      <c r="U40" s="7"/>
      <c r="V40" s="7"/>
      <c r="W40" s="7"/>
      <c r="X40" s="7"/>
      <c r="Y40" s="7"/>
      <c r="Z40" s="7"/>
      <c r="AA40" s="36"/>
      <c r="AB40" s="36"/>
      <c r="AC40" s="36"/>
      <c r="AD40" s="36"/>
      <c r="AE40" s="36"/>
      <c r="AF40" s="7"/>
    </row>
    <row r="41" spans="1:32" s="9" customFormat="1" ht="38.25" x14ac:dyDescent="0.2">
      <c r="A41" s="19" t="s">
        <v>55</v>
      </c>
      <c r="B41" s="159"/>
      <c r="C41" s="7"/>
      <c r="D41" s="7"/>
      <c r="E41" s="7"/>
      <c r="F41" s="7"/>
      <c r="G41" s="7"/>
      <c r="H41" s="7"/>
      <c r="I41" s="7"/>
      <c r="J41" s="7"/>
      <c r="K41" s="7"/>
      <c r="L41" s="7"/>
      <c r="M41" s="7"/>
      <c r="N41" s="7"/>
      <c r="O41" s="7"/>
      <c r="P41" s="7"/>
      <c r="Q41" s="7"/>
      <c r="R41" s="7"/>
      <c r="S41" s="7"/>
      <c r="T41" s="7"/>
      <c r="U41" s="7"/>
      <c r="V41" s="7"/>
      <c r="W41" s="7"/>
      <c r="X41" s="7"/>
      <c r="Y41" s="7"/>
      <c r="Z41" s="7"/>
      <c r="AA41" s="36"/>
      <c r="AB41" s="36"/>
      <c r="AC41" s="36"/>
      <c r="AD41" s="36"/>
      <c r="AE41" s="36"/>
      <c r="AF41" s="7"/>
    </row>
    <row r="42" spans="1:32" s="9" customFormat="1" x14ac:dyDescent="0.2">
      <c r="A42" s="14">
        <v>2018</v>
      </c>
      <c r="B42" s="158"/>
      <c r="C42" s="39"/>
      <c r="D42" s="29"/>
      <c r="E42" s="39"/>
      <c r="F42" s="30"/>
      <c r="G42" s="20"/>
      <c r="H42" s="39"/>
      <c r="I42" s="30"/>
      <c r="J42" s="20"/>
      <c r="K42" s="102"/>
      <c r="L42" s="102"/>
      <c r="M42" s="102"/>
      <c r="N42" s="102"/>
      <c r="O42" s="102"/>
      <c r="P42" s="102"/>
      <c r="Q42" s="102"/>
      <c r="R42" s="102"/>
      <c r="S42" s="102"/>
      <c r="T42" s="102"/>
      <c r="U42" s="102"/>
      <c r="V42" s="102"/>
      <c r="W42" s="102"/>
      <c r="X42" s="102"/>
      <c r="Y42" s="102"/>
      <c r="Z42" s="102"/>
      <c r="AA42" s="36"/>
      <c r="AB42" s="36"/>
      <c r="AC42" s="36"/>
      <c r="AD42" s="36"/>
      <c r="AE42" s="36"/>
      <c r="AF42" s="7"/>
    </row>
    <row r="43" spans="1:32" s="9" customFormat="1" x14ac:dyDescent="0.2">
      <c r="A43" s="35" t="s">
        <v>35</v>
      </c>
      <c r="B43" s="159"/>
      <c r="C43" s="137">
        <v>0.85</v>
      </c>
      <c r="D43" s="138" t="s">
        <v>6</v>
      </c>
      <c r="E43" s="137">
        <v>0.8</v>
      </c>
      <c r="F43" s="138" t="s">
        <v>6</v>
      </c>
      <c r="G43" s="137">
        <v>0.9</v>
      </c>
      <c r="H43" s="138">
        <v>2</v>
      </c>
      <c r="I43" s="138">
        <v>15</v>
      </c>
      <c r="J43" s="138">
        <v>2</v>
      </c>
      <c r="K43" s="138" t="s">
        <v>561</v>
      </c>
      <c r="L43" s="138">
        <v>12</v>
      </c>
      <c r="M43" s="138" t="s">
        <v>6</v>
      </c>
      <c r="N43" s="138" t="s">
        <v>6</v>
      </c>
      <c r="O43" s="138" t="s">
        <v>6</v>
      </c>
      <c r="P43" s="138" t="s">
        <v>6</v>
      </c>
      <c r="Q43" s="138" t="s">
        <v>6</v>
      </c>
      <c r="R43" s="137">
        <v>0.9</v>
      </c>
      <c r="S43" s="137">
        <v>0.9</v>
      </c>
      <c r="T43" s="138">
        <v>5</v>
      </c>
      <c r="U43" s="138" t="s">
        <v>6</v>
      </c>
      <c r="V43" s="138" t="s">
        <v>6</v>
      </c>
      <c r="W43" s="138" t="s">
        <v>6</v>
      </c>
      <c r="X43" s="138" t="s">
        <v>6</v>
      </c>
      <c r="Y43" s="138" t="s">
        <v>6</v>
      </c>
      <c r="Z43" s="138" t="s">
        <v>6</v>
      </c>
      <c r="AA43" s="36"/>
      <c r="AB43" s="36"/>
      <c r="AC43" s="36"/>
      <c r="AD43" s="36"/>
      <c r="AE43" s="36"/>
      <c r="AF43" s="7"/>
    </row>
    <row r="44" spans="1:32" s="9" customFormat="1" x14ac:dyDescent="0.2">
      <c r="A44" s="36"/>
      <c r="B44" s="15"/>
      <c r="C44" s="38"/>
      <c r="D44" s="38"/>
      <c r="E44" s="38"/>
      <c r="F44" s="38"/>
      <c r="G44" s="38"/>
      <c r="H44" s="38"/>
      <c r="I44" s="38"/>
      <c r="J44" s="38"/>
      <c r="K44" s="38"/>
      <c r="L44" s="38"/>
      <c r="M44" s="38"/>
      <c r="N44" s="38"/>
      <c r="O44" s="38"/>
      <c r="P44" s="38"/>
      <c r="Q44" s="38"/>
      <c r="R44" s="38"/>
      <c r="S44" s="38"/>
      <c r="T44" s="38"/>
      <c r="U44" s="38"/>
      <c r="V44" s="38"/>
      <c r="W44" s="38"/>
      <c r="X44" s="38"/>
      <c r="Y44" s="38"/>
      <c r="Z44" s="38"/>
      <c r="AA44" s="36"/>
      <c r="AB44" s="36"/>
      <c r="AC44" s="36"/>
      <c r="AD44" s="36"/>
      <c r="AE44" s="36"/>
      <c r="AF44" s="7"/>
    </row>
    <row r="45" spans="1:32" s="9" customFormat="1" x14ac:dyDescent="0.2">
      <c r="A45" s="14">
        <v>2017</v>
      </c>
      <c r="B45" s="158"/>
      <c r="C45" s="38"/>
      <c r="D45" s="38"/>
      <c r="E45" s="38"/>
      <c r="F45" s="38"/>
      <c r="G45" s="38"/>
      <c r="H45" s="38"/>
      <c r="I45" s="38"/>
      <c r="J45" s="38"/>
      <c r="K45" s="38"/>
      <c r="L45" s="38"/>
      <c r="M45" s="38"/>
      <c r="N45" s="38"/>
      <c r="O45" s="38"/>
      <c r="P45" s="38"/>
      <c r="Q45" s="38"/>
      <c r="R45" s="38"/>
      <c r="S45" s="38"/>
      <c r="T45" s="38"/>
      <c r="U45" s="38"/>
      <c r="V45" s="38"/>
      <c r="W45" s="38"/>
      <c r="X45" s="38"/>
      <c r="Y45" s="38"/>
      <c r="Z45" s="38"/>
      <c r="AA45" s="36"/>
      <c r="AB45" s="36"/>
      <c r="AC45" s="36"/>
      <c r="AD45" s="36"/>
      <c r="AE45" s="36"/>
      <c r="AF45" s="7"/>
    </row>
    <row r="46" spans="1:32" s="9" customFormat="1" x14ac:dyDescent="0.2">
      <c r="A46" s="35" t="s">
        <v>35</v>
      </c>
      <c r="B46" s="159"/>
      <c r="C46" s="137">
        <v>0.85</v>
      </c>
      <c r="D46" s="137">
        <v>0.8</v>
      </c>
      <c r="E46" s="137">
        <v>0.75</v>
      </c>
      <c r="F46" s="137">
        <v>0.85</v>
      </c>
      <c r="G46" s="137">
        <v>0.85</v>
      </c>
      <c r="H46" s="138">
        <v>3</v>
      </c>
      <c r="I46" s="138">
        <v>36</v>
      </c>
      <c r="J46" s="138">
        <v>1</v>
      </c>
      <c r="K46" s="138">
        <v>2</v>
      </c>
      <c r="L46" s="138">
        <v>6</v>
      </c>
      <c r="M46" s="139">
        <v>1</v>
      </c>
      <c r="N46" s="139">
        <v>1</v>
      </c>
      <c r="O46" s="139">
        <v>1</v>
      </c>
      <c r="P46" s="139">
        <v>1</v>
      </c>
      <c r="Q46" s="139">
        <v>1</v>
      </c>
      <c r="R46" s="138" t="s">
        <v>6</v>
      </c>
      <c r="S46" s="138" t="s">
        <v>6</v>
      </c>
      <c r="T46" s="138" t="s">
        <v>6</v>
      </c>
      <c r="U46" s="138" t="s">
        <v>6</v>
      </c>
      <c r="V46" s="138" t="s">
        <v>6</v>
      </c>
      <c r="W46" s="138" t="s">
        <v>6</v>
      </c>
      <c r="X46" s="138" t="s">
        <v>6</v>
      </c>
      <c r="Y46" s="138" t="s">
        <v>6</v>
      </c>
      <c r="Z46" s="138" t="s">
        <v>6</v>
      </c>
      <c r="AA46" s="36"/>
      <c r="AB46" s="36"/>
      <c r="AC46" s="36"/>
      <c r="AD46" s="36"/>
      <c r="AE46" s="36"/>
      <c r="AF46" s="7"/>
    </row>
    <row r="47" spans="1:32" s="9" customFormat="1" x14ac:dyDescent="0.2">
      <c r="A47" s="36" t="s">
        <v>36</v>
      </c>
      <c r="B47" s="159"/>
      <c r="C47" s="163">
        <v>0.83</v>
      </c>
      <c r="D47" s="163">
        <v>0.8</v>
      </c>
      <c r="E47" s="163">
        <v>0.7</v>
      </c>
      <c r="F47" s="163">
        <v>0.85</v>
      </c>
      <c r="G47" s="163">
        <v>0.85</v>
      </c>
      <c r="H47" s="141">
        <v>4</v>
      </c>
      <c r="I47" s="141">
        <v>17</v>
      </c>
      <c r="J47" s="141">
        <v>1</v>
      </c>
      <c r="K47" s="141">
        <v>2</v>
      </c>
      <c r="L47" s="141">
        <v>7</v>
      </c>
      <c r="M47" s="165">
        <v>1</v>
      </c>
      <c r="N47" s="165">
        <v>1</v>
      </c>
      <c r="O47" s="165">
        <v>1</v>
      </c>
      <c r="P47" s="165">
        <v>1</v>
      </c>
      <c r="Q47" s="165">
        <v>1</v>
      </c>
      <c r="R47" s="141" t="s">
        <v>6</v>
      </c>
      <c r="S47" s="141" t="s">
        <v>6</v>
      </c>
      <c r="T47" s="141" t="s">
        <v>6</v>
      </c>
      <c r="U47" s="141" t="s">
        <v>6</v>
      </c>
      <c r="V47" s="141" t="s">
        <v>6</v>
      </c>
      <c r="W47" s="141" t="s">
        <v>6</v>
      </c>
      <c r="X47" s="141" t="s">
        <v>6</v>
      </c>
      <c r="Y47" s="141">
        <v>6</v>
      </c>
      <c r="Z47" s="141">
        <v>82</v>
      </c>
      <c r="AA47" s="36"/>
      <c r="AB47" s="36"/>
      <c r="AC47" s="36"/>
      <c r="AD47" s="36"/>
      <c r="AE47" s="36"/>
      <c r="AF47" s="7"/>
    </row>
    <row r="48" spans="1:32" s="9" customFormat="1" x14ac:dyDescent="0.2">
      <c r="A48" s="36"/>
      <c r="B48" s="159"/>
      <c r="C48" s="38"/>
      <c r="D48" s="38"/>
      <c r="E48" s="38"/>
      <c r="F48" s="38"/>
      <c r="G48" s="38"/>
      <c r="H48" s="38"/>
      <c r="I48" s="38"/>
      <c r="J48" s="38"/>
      <c r="K48" s="38"/>
      <c r="L48" s="38"/>
      <c r="M48" s="38"/>
      <c r="N48" s="38"/>
      <c r="O48" s="38"/>
      <c r="P48" s="38"/>
      <c r="Q48" s="38"/>
      <c r="R48" s="38"/>
      <c r="S48" s="38"/>
      <c r="T48" s="38"/>
      <c r="U48" s="38"/>
      <c r="V48" s="38"/>
      <c r="W48" s="38"/>
      <c r="X48" s="38"/>
      <c r="Y48" s="38"/>
      <c r="Z48" s="38"/>
      <c r="AA48" s="36"/>
      <c r="AB48" s="36"/>
      <c r="AC48" s="36"/>
      <c r="AD48" s="36"/>
      <c r="AE48" s="36"/>
      <c r="AF48" s="7"/>
    </row>
    <row r="49" spans="1:32" s="9" customFormat="1" x14ac:dyDescent="0.2">
      <c r="A49" s="14">
        <v>2016</v>
      </c>
      <c r="B49" s="159"/>
      <c r="C49" s="38"/>
      <c r="D49" s="38"/>
      <c r="E49" s="38"/>
      <c r="F49" s="38"/>
      <c r="G49" s="38"/>
      <c r="H49" s="38"/>
      <c r="I49" s="38"/>
      <c r="J49" s="38"/>
      <c r="K49" s="38"/>
      <c r="L49" s="38"/>
      <c r="M49" s="38"/>
      <c r="N49" s="38"/>
      <c r="O49" s="38"/>
      <c r="P49" s="38"/>
      <c r="Q49" s="38"/>
      <c r="R49" s="38"/>
      <c r="S49" s="38"/>
      <c r="T49" s="38"/>
      <c r="U49" s="38"/>
      <c r="V49" s="38"/>
      <c r="W49" s="38"/>
      <c r="X49" s="38"/>
      <c r="Y49" s="38"/>
      <c r="Z49" s="38"/>
      <c r="AA49" s="36"/>
      <c r="AB49" s="36"/>
      <c r="AC49" s="36"/>
      <c r="AD49" s="36"/>
      <c r="AE49" s="36"/>
      <c r="AF49" s="7"/>
    </row>
    <row r="50" spans="1:32" s="9" customFormat="1" x14ac:dyDescent="0.2">
      <c r="A50" s="35" t="s">
        <v>35</v>
      </c>
      <c r="B50" s="158"/>
      <c r="C50" s="140">
        <v>0.75</v>
      </c>
      <c r="D50" s="140">
        <v>0.65</v>
      </c>
      <c r="E50" s="140">
        <v>0.65</v>
      </c>
      <c r="F50" s="140">
        <v>0.75</v>
      </c>
      <c r="G50" s="140">
        <v>0.75</v>
      </c>
      <c r="H50" s="138">
        <v>2</v>
      </c>
      <c r="I50" s="138">
        <v>35</v>
      </c>
      <c r="J50" s="138">
        <v>0</v>
      </c>
      <c r="K50" s="138">
        <v>1</v>
      </c>
      <c r="L50" s="138">
        <v>5</v>
      </c>
      <c r="M50" s="138" t="s">
        <v>6</v>
      </c>
      <c r="N50" s="138" t="s">
        <v>6</v>
      </c>
      <c r="O50" s="138" t="s">
        <v>6</v>
      </c>
      <c r="P50" s="138" t="s">
        <v>6</v>
      </c>
      <c r="Q50" s="138" t="s">
        <v>6</v>
      </c>
      <c r="R50" s="138" t="s">
        <v>6</v>
      </c>
      <c r="S50" s="138" t="s">
        <v>6</v>
      </c>
      <c r="T50" s="138" t="s">
        <v>6</v>
      </c>
      <c r="U50" s="138" t="s">
        <v>6</v>
      </c>
      <c r="V50" s="138" t="s">
        <v>6</v>
      </c>
      <c r="W50" s="138" t="s">
        <v>6</v>
      </c>
      <c r="X50" s="138" t="s">
        <v>6</v>
      </c>
      <c r="Y50" s="138" t="s">
        <v>6</v>
      </c>
      <c r="Z50" s="138" t="s">
        <v>6</v>
      </c>
      <c r="AA50" s="36"/>
      <c r="AB50" s="36"/>
      <c r="AC50" s="36"/>
      <c r="AD50" s="36"/>
      <c r="AE50" s="36"/>
      <c r="AF50" s="7"/>
    </row>
    <row r="51" spans="1:32" s="9" customFormat="1" x14ac:dyDescent="0.2">
      <c r="A51" s="36" t="s">
        <v>36</v>
      </c>
      <c r="B51" s="14"/>
      <c r="C51" s="166">
        <v>0.8</v>
      </c>
      <c r="D51" s="166">
        <v>0.7</v>
      </c>
      <c r="E51" s="166">
        <v>0.7</v>
      </c>
      <c r="F51" s="166">
        <v>0.8</v>
      </c>
      <c r="G51" s="166">
        <v>0.8</v>
      </c>
      <c r="H51" s="141">
        <v>5</v>
      </c>
      <c r="I51" s="141">
        <v>35</v>
      </c>
      <c r="J51" s="141">
        <v>0</v>
      </c>
      <c r="K51" s="141">
        <v>1</v>
      </c>
      <c r="L51" s="141">
        <v>5</v>
      </c>
      <c r="M51" s="141" t="s">
        <v>6</v>
      </c>
      <c r="N51" s="141" t="s">
        <v>6</v>
      </c>
      <c r="O51" s="141" t="s">
        <v>6</v>
      </c>
      <c r="P51" s="141" t="s">
        <v>6</v>
      </c>
      <c r="Q51" s="141" t="s">
        <v>6</v>
      </c>
      <c r="R51" s="141" t="s">
        <v>6</v>
      </c>
      <c r="S51" s="141" t="s">
        <v>6</v>
      </c>
      <c r="T51" s="141" t="s">
        <v>6</v>
      </c>
      <c r="U51" s="141" t="s">
        <v>6</v>
      </c>
      <c r="V51" s="141" t="s">
        <v>6</v>
      </c>
      <c r="W51" s="141" t="s">
        <v>6</v>
      </c>
      <c r="X51" s="141" t="s">
        <v>6</v>
      </c>
      <c r="Y51" s="141">
        <v>7</v>
      </c>
      <c r="Z51" s="141">
        <v>76</v>
      </c>
      <c r="AA51" s="36"/>
      <c r="AB51" s="36"/>
      <c r="AC51" s="36"/>
      <c r="AD51" s="36"/>
      <c r="AE51" s="36"/>
      <c r="AF51" s="7"/>
    </row>
    <row r="52" spans="1:32" s="9" customFormat="1" x14ac:dyDescent="0.2">
      <c r="A52" s="36"/>
      <c r="B52" s="159"/>
      <c r="C52" s="38"/>
      <c r="D52" s="38"/>
      <c r="E52" s="38"/>
      <c r="F52" s="38"/>
      <c r="G52" s="38"/>
      <c r="H52" s="38"/>
      <c r="I52" s="38"/>
      <c r="J52" s="38"/>
      <c r="K52" s="38"/>
      <c r="L52" s="38"/>
      <c r="M52" s="38"/>
      <c r="N52" s="38"/>
      <c r="O52" s="38"/>
      <c r="P52" s="38"/>
      <c r="Q52" s="38"/>
      <c r="R52" s="38"/>
      <c r="S52" s="38"/>
      <c r="T52" s="38"/>
      <c r="U52" s="38"/>
      <c r="V52" s="38"/>
      <c r="W52" s="38"/>
      <c r="X52" s="38"/>
      <c r="Y52" s="38"/>
      <c r="Z52" s="38"/>
      <c r="AA52" s="36"/>
      <c r="AB52" s="36"/>
      <c r="AC52" s="36"/>
      <c r="AD52" s="36"/>
      <c r="AE52" s="36"/>
      <c r="AF52" s="7"/>
    </row>
    <row r="53" spans="1:32" s="9" customFormat="1" x14ac:dyDescent="0.2">
      <c r="A53" s="14">
        <v>2015</v>
      </c>
      <c r="B53" s="159"/>
      <c r="C53" s="38"/>
      <c r="D53" s="38"/>
      <c r="E53" s="38"/>
      <c r="F53" s="38"/>
      <c r="G53" s="38"/>
      <c r="H53" s="38"/>
      <c r="I53" s="38"/>
      <c r="J53" s="38"/>
      <c r="K53" s="38"/>
      <c r="L53" s="38"/>
      <c r="M53" s="38"/>
      <c r="N53" s="38"/>
      <c r="O53" s="38"/>
      <c r="P53" s="38"/>
      <c r="Q53" s="38"/>
      <c r="R53" s="38"/>
      <c r="S53" s="38"/>
      <c r="T53" s="38"/>
      <c r="U53" s="38"/>
      <c r="V53" s="38"/>
      <c r="W53" s="38"/>
      <c r="X53" s="38"/>
      <c r="Y53" s="38"/>
      <c r="Z53" s="38"/>
      <c r="AA53" s="36"/>
      <c r="AB53" s="36"/>
      <c r="AC53" s="36"/>
      <c r="AD53" s="36"/>
      <c r="AE53" s="36"/>
      <c r="AF53" s="7"/>
    </row>
    <row r="54" spans="1:32" s="9" customFormat="1" x14ac:dyDescent="0.2">
      <c r="A54" s="35" t="s">
        <v>35</v>
      </c>
      <c r="B54" s="14"/>
      <c r="C54" s="137">
        <v>0.8</v>
      </c>
      <c r="D54" s="137">
        <v>0.7</v>
      </c>
      <c r="E54" s="137">
        <v>0.8</v>
      </c>
      <c r="F54" s="137" t="s">
        <v>6</v>
      </c>
      <c r="G54" s="137" t="s">
        <v>6</v>
      </c>
      <c r="H54" s="138">
        <v>3</v>
      </c>
      <c r="I54" s="138">
        <v>38</v>
      </c>
      <c r="J54" s="138" t="s">
        <v>6</v>
      </c>
      <c r="K54" s="138" t="s">
        <v>6</v>
      </c>
      <c r="L54" s="138">
        <v>0</v>
      </c>
      <c r="M54" s="137">
        <v>0.9</v>
      </c>
      <c r="N54" s="137">
        <v>0.6</v>
      </c>
      <c r="O54" s="137">
        <v>0.6</v>
      </c>
      <c r="P54" s="137">
        <v>0.9</v>
      </c>
      <c r="Q54" s="137">
        <v>0.2</v>
      </c>
      <c r="R54" s="137">
        <v>0.6</v>
      </c>
      <c r="S54" s="137">
        <v>0.7</v>
      </c>
      <c r="T54" s="138">
        <v>5</v>
      </c>
      <c r="U54" s="138" t="s">
        <v>6</v>
      </c>
      <c r="V54" s="138" t="s">
        <v>6</v>
      </c>
      <c r="W54" s="139">
        <v>1</v>
      </c>
      <c r="X54" s="138" t="s">
        <v>6</v>
      </c>
      <c r="Y54" s="138" t="s">
        <v>6</v>
      </c>
      <c r="Z54" s="138" t="s">
        <v>6</v>
      </c>
      <c r="AA54" s="36"/>
      <c r="AB54" s="36"/>
      <c r="AC54" s="36"/>
      <c r="AD54" s="36"/>
      <c r="AE54" s="36"/>
      <c r="AF54" s="7"/>
    </row>
    <row r="55" spans="1:32" s="9" customFormat="1" x14ac:dyDescent="0.2">
      <c r="A55" s="36" t="s">
        <v>36</v>
      </c>
      <c r="B55" s="158"/>
      <c r="C55" s="163">
        <v>0.3</v>
      </c>
      <c r="D55" s="163">
        <v>0.6</v>
      </c>
      <c r="E55" s="163">
        <v>0.3</v>
      </c>
      <c r="F55" s="163" t="s">
        <v>6</v>
      </c>
      <c r="G55" s="163" t="s">
        <v>6</v>
      </c>
      <c r="H55" s="141">
        <v>3</v>
      </c>
      <c r="I55" s="141">
        <v>31</v>
      </c>
      <c r="J55" s="141" t="s">
        <v>6</v>
      </c>
      <c r="K55" s="141" t="s">
        <v>6</v>
      </c>
      <c r="L55" s="141">
        <v>1</v>
      </c>
      <c r="M55" s="163">
        <v>0.25</v>
      </c>
      <c r="N55" s="163">
        <v>0.5</v>
      </c>
      <c r="O55" s="163">
        <v>0.5</v>
      </c>
      <c r="P55" s="163">
        <v>0.25</v>
      </c>
      <c r="Q55" s="163">
        <v>0.2</v>
      </c>
      <c r="R55" s="163">
        <v>0.3</v>
      </c>
      <c r="S55" s="163">
        <v>0.6</v>
      </c>
      <c r="T55" s="141">
        <v>3</v>
      </c>
      <c r="U55" s="163">
        <v>1</v>
      </c>
      <c r="V55" s="141" t="s">
        <v>6</v>
      </c>
      <c r="W55" s="165">
        <v>1</v>
      </c>
      <c r="X55" s="141" t="s">
        <v>6</v>
      </c>
      <c r="Y55" s="141">
        <v>6</v>
      </c>
      <c r="Z55" s="141">
        <v>75</v>
      </c>
      <c r="AA55" s="36"/>
      <c r="AB55" s="36"/>
      <c r="AC55" s="36"/>
      <c r="AD55" s="36"/>
      <c r="AE55" s="36"/>
      <c r="AF55" s="7"/>
    </row>
    <row r="56" spans="1:32" s="9" customFormat="1" x14ac:dyDescent="0.2">
      <c r="A56" s="36"/>
      <c r="B56" s="159"/>
      <c r="C56" s="38"/>
      <c r="D56" s="38"/>
      <c r="E56" s="38"/>
      <c r="F56" s="38"/>
      <c r="G56" s="38"/>
      <c r="H56" s="38"/>
      <c r="I56" s="38"/>
      <c r="J56" s="38"/>
      <c r="K56" s="38"/>
      <c r="L56" s="38"/>
      <c r="M56" s="38"/>
      <c r="N56" s="38"/>
      <c r="O56" s="38"/>
      <c r="P56" s="38"/>
      <c r="Q56" s="38"/>
      <c r="R56" s="38"/>
      <c r="S56" s="38"/>
      <c r="T56" s="38"/>
      <c r="U56" s="38"/>
      <c r="V56" s="38"/>
      <c r="W56" s="38"/>
      <c r="X56" s="38"/>
      <c r="Y56" s="38"/>
      <c r="Z56" s="38"/>
      <c r="AA56" s="36"/>
      <c r="AB56" s="36"/>
      <c r="AC56" s="36"/>
      <c r="AD56" s="36"/>
      <c r="AE56" s="36"/>
      <c r="AF56" s="7"/>
    </row>
    <row r="57" spans="1:32" s="9" customFormat="1" x14ac:dyDescent="0.2">
      <c r="A57" s="14">
        <v>2014</v>
      </c>
      <c r="B57" s="15"/>
      <c r="C57" s="38"/>
      <c r="D57" s="38"/>
      <c r="E57" s="38"/>
      <c r="F57" s="38"/>
      <c r="G57" s="38"/>
      <c r="H57" s="38"/>
      <c r="I57" s="38"/>
      <c r="J57" s="38"/>
      <c r="K57" s="38"/>
      <c r="L57" s="38"/>
      <c r="M57" s="38"/>
      <c r="N57" s="38"/>
      <c r="O57" s="38"/>
      <c r="P57" s="38"/>
      <c r="Q57" s="38"/>
      <c r="R57" s="38"/>
      <c r="S57" s="38"/>
      <c r="T57" s="38"/>
      <c r="U57" s="38"/>
      <c r="V57" s="38"/>
      <c r="W57" s="38"/>
      <c r="X57" s="38"/>
      <c r="Y57" s="38"/>
      <c r="Z57" s="38"/>
      <c r="AA57" s="36"/>
      <c r="AB57" s="36"/>
      <c r="AC57" s="36"/>
      <c r="AD57" s="36"/>
      <c r="AE57" s="36"/>
      <c r="AF57" s="7"/>
    </row>
    <row r="58" spans="1:32" s="9" customFormat="1" x14ac:dyDescent="0.2">
      <c r="A58" s="35" t="s">
        <v>35</v>
      </c>
      <c r="B58" s="158"/>
      <c r="C58" s="137">
        <v>0.8</v>
      </c>
      <c r="D58" s="138" t="s">
        <v>6</v>
      </c>
      <c r="E58" s="137">
        <v>0.8</v>
      </c>
      <c r="F58" s="137">
        <v>0.9</v>
      </c>
      <c r="G58" s="137">
        <v>0.9</v>
      </c>
      <c r="H58" s="138">
        <v>3</v>
      </c>
      <c r="I58" s="138">
        <v>38</v>
      </c>
      <c r="J58" s="138">
        <v>5</v>
      </c>
      <c r="K58" s="138" t="s">
        <v>6</v>
      </c>
      <c r="L58" s="138" t="s">
        <v>6</v>
      </c>
      <c r="M58" s="138" t="s">
        <v>6</v>
      </c>
      <c r="N58" s="138" t="s">
        <v>6</v>
      </c>
      <c r="O58" s="138" t="s">
        <v>6</v>
      </c>
      <c r="P58" s="138" t="s">
        <v>6</v>
      </c>
      <c r="Q58" s="138" t="s">
        <v>6</v>
      </c>
      <c r="R58" s="138" t="s">
        <v>6</v>
      </c>
      <c r="S58" s="138" t="s">
        <v>6</v>
      </c>
      <c r="T58" s="138">
        <v>4</v>
      </c>
      <c r="U58" s="137">
        <v>1</v>
      </c>
      <c r="V58" s="137">
        <v>1</v>
      </c>
      <c r="W58" s="137">
        <v>0.85</v>
      </c>
      <c r="X58" s="138" t="s">
        <v>6</v>
      </c>
      <c r="Y58" s="138" t="s">
        <v>6</v>
      </c>
      <c r="Z58" s="138" t="s">
        <v>6</v>
      </c>
      <c r="AA58" s="36"/>
      <c r="AB58" s="36"/>
      <c r="AC58" s="36"/>
      <c r="AD58" s="36"/>
      <c r="AE58" s="36"/>
      <c r="AF58" s="7"/>
    </row>
    <row r="59" spans="1:32" s="9" customFormat="1" x14ac:dyDescent="0.2">
      <c r="A59" s="36" t="s">
        <v>36</v>
      </c>
      <c r="B59" s="159"/>
      <c r="C59" s="163">
        <v>0.2</v>
      </c>
      <c r="D59" s="141" t="s">
        <v>6</v>
      </c>
      <c r="E59" s="163">
        <v>0.2</v>
      </c>
      <c r="F59" s="163">
        <v>0.6</v>
      </c>
      <c r="G59" s="163">
        <v>0.6</v>
      </c>
      <c r="H59" s="141">
        <v>1</v>
      </c>
      <c r="I59" s="141">
        <v>34</v>
      </c>
      <c r="J59" s="141">
        <v>2</v>
      </c>
      <c r="K59" s="141" t="s">
        <v>6</v>
      </c>
      <c r="L59" s="141" t="s">
        <v>6</v>
      </c>
      <c r="M59" s="141" t="s">
        <v>6</v>
      </c>
      <c r="N59" s="141" t="s">
        <v>6</v>
      </c>
      <c r="O59" s="141" t="s">
        <v>6</v>
      </c>
      <c r="P59" s="141" t="s">
        <v>6</v>
      </c>
      <c r="Q59" s="141" t="s">
        <v>6</v>
      </c>
      <c r="R59" s="141" t="s">
        <v>6</v>
      </c>
      <c r="S59" s="141" t="s">
        <v>6</v>
      </c>
      <c r="T59" s="141">
        <v>2</v>
      </c>
      <c r="U59" s="163">
        <v>0</v>
      </c>
      <c r="V59" s="163">
        <v>0.8</v>
      </c>
      <c r="W59" s="163">
        <v>0.6</v>
      </c>
      <c r="X59" s="141" t="s">
        <v>6</v>
      </c>
      <c r="Y59" s="164">
        <v>7</v>
      </c>
      <c r="Z59" s="164">
        <v>65</v>
      </c>
      <c r="AA59" s="36"/>
      <c r="AB59" s="36"/>
      <c r="AC59" s="36"/>
      <c r="AD59" s="36"/>
      <c r="AE59" s="36"/>
      <c r="AF59" s="7"/>
    </row>
    <row r="60" spans="1:32" s="9" customFormat="1" x14ac:dyDescent="0.2">
      <c r="A60" s="36"/>
      <c r="B60" s="159"/>
      <c r="C60" s="38"/>
      <c r="D60" s="38"/>
      <c r="E60" s="38"/>
      <c r="F60" s="38"/>
      <c r="G60" s="38"/>
      <c r="H60" s="38"/>
      <c r="I60" s="38"/>
      <c r="J60" s="38"/>
      <c r="K60" s="38"/>
      <c r="L60" s="38"/>
      <c r="M60" s="38"/>
      <c r="N60" s="38"/>
      <c r="O60" s="38"/>
      <c r="P60" s="38"/>
      <c r="Q60" s="38"/>
      <c r="R60" s="38"/>
      <c r="S60" s="38"/>
      <c r="T60" s="38"/>
      <c r="U60" s="38"/>
      <c r="V60" s="38"/>
      <c r="W60" s="38"/>
      <c r="X60" s="38"/>
      <c r="Y60" s="38"/>
      <c r="Z60" s="38"/>
      <c r="AA60" s="36"/>
      <c r="AB60" s="36"/>
      <c r="AC60" s="36"/>
      <c r="AD60" s="36"/>
      <c r="AE60" s="36"/>
      <c r="AF60" s="7"/>
    </row>
    <row r="61" spans="1:32" s="9" customFormat="1" x14ac:dyDescent="0.2">
      <c r="A61" s="3">
        <v>2013</v>
      </c>
      <c r="B61" s="15"/>
      <c r="C61" s="38"/>
      <c r="D61" s="38"/>
      <c r="E61" s="38"/>
      <c r="F61" s="38"/>
      <c r="G61" s="38"/>
      <c r="H61" s="38"/>
      <c r="I61" s="38"/>
      <c r="J61" s="38"/>
      <c r="K61" s="38"/>
      <c r="L61" s="38"/>
      <c r="M61" s="38"/>
      <c r="N61" s="38"/>
      <c r="O61" s="38"/>
      <c r="P61" s="38"/>
      <c r="Q61" s="38"/>
      <c r="R61" s="38"/>
      <c r="S61" s="38"/>
      <c r="T61" s="38"/>
      <c r="U61" s="38"/>
      <c r="V61" s="38"/>
      <c r="W61" s="38"/>
      <c r="X61" s="38"/>
      <c r="Y61" s="38"/>
      <c r="Z61" s="38"/>
      <c r="AA61" s="36"/>
      <c r="AB61" s="36"/>
      <c r="AC61" s="36"/>
      <c r="AD61" s="36"/>
      <c r="AE61" s="36"/>
      <c r="AF61" s="7"/>
    </row>
    <row r="62" spans="1:32" s="9" customFormat="1" x14ac:dyDescent="0.2">
      <c r="A62" s="35" t="s">
        <v>35</v>
      </c>
      <c r="B62" s="158"/>
      <c r="C62" s="138" t="s">
        <v>6</v>
      </c>
      <c r="D62" s="138" t="s">
        <v>6</v>
      </c>
      <c r="E62" s="137">
        <v>0</v>
      </c>
      <c r="F62" s="138" t="s">
        <v>6</v>
      </c>
      <c r="G62" s="138" t="s">
        <v>6</v>
      </c>
      <c r="H62" s="138" t="s">
        <v>6</v>
      </c>
      <c r="I62" s="138">
        <v>30</v>
      </c>
      <c r="J62" s="138" t="s">
        <v>6</v>
      </c>
      <c r="K62" s="138" t="s">
        <v>6</v>
      </c>
      <c r="L62" s="138" t="s">
        <v>6</v>
      </c>
      <c r="M62" s="138" t="s">
        <v>6</v>
      </c>
      <c r="N62" s="138" t="s">
        <v>6</v>
      </c>
      <c r="O62" s="138" t="s">
        <v>6</v>
      </c>
      <c r="P62" s="138" t="s">
        <v>6</v>
      </c>
      <c r="Q62" s="138" t="s">
        <v>6</v>
      </c>
      <c r="R62" s="138" t="s">
        <v>6</v>
      </c>
      <c r="S62" s="138" t="s">
        <v>6</v>
      </c>
      <c r="T62" s="138" t="s">
        <v>6</v>
      </c>
      <c r="U62" s="138" t="s">
        <v>6</v>
      </c>
      <c r="V62" s="138" t="s">
        <v>6</v>
      </c>
      <c r="W62" s="138" t="s">
        <v>6</v>
      </c>
      <c r="X62" s="137">
        <v>0.7</v>
      </c>
      <c r="Y62" s="138">
        <v>15</v>
      </c>
      <c r="Z62" s="138">
        <v>55</v>
      </c>
      <c r="AA62" s="36"/>
      <c r="AB62" s="36"/>
      <c r="AC62" s="36"/>
      <c r="AD62" s="36"/>
      <c r="AE62" s="36"/>
      <c r="AF62" s="7"/>
    </row>
    <row r="63" spans="1:32" s="9" customFormat="1" x14ac:dyDescent="0.2">
      <c r="A63" s="36" t="s">
        <v>36</v>
      </c>
      <c r="B63" s="159"/>
      <c r="C63" s="141" t="s">
        <v>6</v>
      </c>
      <c r="D63" s="141" t="s">
        <v>6</v>
      </c>
      <c r="E63" s="163">
        <v>0</v>
      </c>
      <c r="F63" s="141" t="s">
        <v>6</v>
      </c>
      <c r="G63" s="141" t="s">
        <v>6</v>
      </c>
      <c r="H63" s="141" t="s">
        <v>6</v>
      </c>
      <c r="I63" s="141">
        <v>20</v>
      </c>
      <c r="J63" s="141" t="s">
        <v>6</v>
      </c>
      <c r="K63" s="141" t="s">
        <v>6</v>
      </c>
      <c r="L63" s="141" t="s">
        <v>6</v>
      </c>
      <c r="M63" s="141" t="s">
        <v>6</v>
      </c>
      <c r="N63" s="141" t="s">
        <v>6</v>
      </c>
      <c r="O63" s="141" t="s">
        <v>6</v>
      </c>
      <c r="P63" s="141" t="s">
        <v>6</v>
      </c>
      <c r="Q63" s="141" t="s">
        <v>6</v>
      </c>
      <c r="R63" s="141" t="s">
        <v>6</v>
      </c>
      <c r="S63" s="141" t="s">
        <v>6</v>
      </c>
      <c r="T63" s="141" t="s">
        <v>6</v>
      </c>
      <c r="U63" s="141" t="s">
        <v>6</v>
      </c>
      <c r="V63" s="141" t="s">
        <v>6</v>
      </c>
      <c r="W63" s="141" t="s">
        <v>6</v>
      </c>
      <c r="X63" s="163">
        <v>0.5</v>
      </c>
      <c r="Y63" s="141">
        <v>9</v>
      </c>
      <c r="Z63" s="141">
        <v>44</v>
      </c>
      <c r="AA63" s="36"/>
      <c r="AB63" s="36"/>
      <c r="AC63" s="36"/>
      <c r="AD63" s="36"/>
      <c r="AE63" s="36"/>
      <c r="AF63" s="7"/>
    </row>
    <row r="64" spans="1:32" s="9" customFormat="1" x14ac:dyDescent="0.2">
      <c r="A64" s="36"/>
      <c r="B64" s="159"/>
      <c r="C64" s="7"/>
      <c r="D64" s="7"/>
      <c r="E64" s="7"/>
      <c r="F64" s="7"/>
      <c r="G64" s="7"/>
      <c r="H64" s="7"/>
      <c r="I64" s="7"/>
      <c r="J64" s="7"/>
      <c r="K64" s="7"/>
      <c r="L64" s="7"/>
      <c r="M64" s="7"/>
      <c r="N64" s="7"/>
      <c r="O64" s="7"/>
      <c r="P64" s="7"/>
      <c r="Q64" s="7"/>
      <c r="R64" s="7"/>
      <c r="S64" s="7"/>
      <c r="T64" s="7"/>
      <c r="U64" s="7"/>
      <c r="V64" s="7"/>
      <c r="W64" s="7"/>
      <c r="X64" s="7"/>
      <c r="Y64" s="7"/>
      <c r="Z64" s="7"/>
      <c r="AA64" s="36"/>
      <c r="AB64" s="36"/>
      <c r="AC64" s="36"/>
      <c r="AD64" s="36"/>
      <c r="AE64" s="36"/>
      <c r="AF64" s="7"/>
    </row>
    <row r="65" spans="1:26" x14ac:dyDescent="0.2">
      <c r="A65" s="19" t="s">
        <v>48</v>
      </c>
      <c r="B65" s="15"/>
      <c r="C65" s="7"/>
      <c r="D65" s="21"/>
      <c r="E65" s="7"/>
      <c r="F65" s="22"/>
      <c r="G65" s="7"/>
      <c r="H65" s="7"/>
      <c r="I65" s="22"/>
      <c r="J65" s="7"/>
      <c r="K65" s="7"/>
      <c r="L65" s="7"/>
      <c r="M65" s="7"/>
      <c r="N65" s="7"/>
      <c r="O65" s="7"/>
      <c r="P65" s="7"/>
      <c r="Q65" s="7"/>
      <c r="R65" s="7"/>
      <c r="S65" s="7"/>
      <c r="T65" s="7"/>
      <c r="U65" s="7"/>
      <c r="V65" s="7"/>
      <c r="W65" s="7"/>
      <c r="X65" s="7"/>
      <c r="Y65" s="7"/>
      <c r="Z65" s="7"/>
    </row>
    <row r="66" spans="1:26" ht="127.5" x14ac:dyDescent="0.2">
      <c r="A66" s="35" t="s">
        <v>63</v>
      </c>
      <c r="B66" s="158"/>
      <c r="C66" s="26" t="s">
        <v>1133</v>
      </c>
      <c r="D66" s="26" t="s">
        <v>1133</v>
      </c>
      <c r="E66" s="26" t="s">
        <v>1127</v>
      </c>
      <c r="F66" s="26" t="s">
        <v>1127</v>
      </c>
      <c r="G66" s="26" t="s">
        <v>1127</v>
      </c>
      <c r="H66" s="26" t="s">
        <v>1127</v>
      </c>
      <c r="I66" s="26" t="s">
        <v>1127</v>
      </c>
      <c r="J66" s="26" t="s">
        <v>1127</v>
      </c>
      <c r="K66" s="26" t="s">
        <v>1127</v>
      </c>
      <c r="L66" s="26" t="s">
        <v>1127</v>
      </c>
      <c r="M66" s="26" t="s">
        <v>1134</v>
      </c>
      <c r="N66" s="26" t="s">
        <v>1135</v>
      </c>
      <c r="O66" s="26" t="s">
        <v>1136</v>
      </c>
      <c r="P66" s="26" t="s">
        <v>1137</v>
      </c>
      <c r="Q66" s="26" t="s">
        <v>1136</v>
      </c>
      <c r="R66" s="26" t="s">
        <v>1127</v>
      </c>
      <c r="S66" s="26" t="s">
        <v>1127</v>
      </c>
      <c r="T66" s="26" t="s">
        <v>1127</v>
      </c>
      <c r="U66" s="26" t="s">
        <v>1128</v>
      </c>
      <c r="V66" s="26" t="s">
        <v>1129</v>
      </c>
      <c r="W66" s="26" t="s">
        <v>1139</v>
      </c>
      <c r="X66" s="26" t="s">
        <v>1130</v>
      </c>
      <c r="Y66" s="26" t="s">
        <v>1131</v>
      </c>
      <c r="Z66" s="26" t="s">
        <v>1132</v>
      </c>
    </row>
    <row r="67" spans="1:26" x14ac:dyDescent="0.2">
      <c r="B67" s="159"/>
    </row>
    <row r="68" spans="1:26" x14ac:dyDescent="0.2">
      <c r="B68" s="159"/>
    </row>
    <row r="69" spans="1:26" x14ac:dyDescent="0.2">
      <c r="B69" s="159"/>
    </row>
    <row r="70" spans="1:26" x14ac:dyDescent="0.2">
      <c r="B70" s="14"/>
    </row>
    <row r="71" spans="1:26" x14ac:dyDescent="0.2">
      <c r="B71" s="158"/>
    </row>
    <row r="72" spans="1:26" x14ac:dyDescent="0.2">
      <c r="B72" s="159"/>
    </row>
    <row r="73" spans="1:26" x14ac:dyDescent="0.2">
      <c r="B73" s="159"/>
    </row>
    <row r="74" spans="1:26" x14ac:dyDescent="0.2">
      <c r="B74" s="158"/>
    </row>
    <row r="75" spans="1:26" x14ac:dyDescent="0.2">
      <c r="B75" s="14"/>
    </row>
    <row r="77" spans="1:26" x14ac:dyDescent="0.2">
      <c r="B77" s="10"/>
    </row>
    <row r="82" spans="2:2" x14ac:dyDescent="0.2">
      <c r="B82" s="6"/>
    </row>
    <row r="84" spans="2:2" x14ac:dyDescent="0.2">
      <c r="B84" s="6"/>
    </row>
  </sheetData>
  <customSheetViews>
    <customSheetView guid="{1518CD48-5EF3-4193-AD53-826B2AA32C0A}" showPageBreaks="1" fitToPage="1" hiddenRows="1">
      <pane xSplit="2" ySplit="8" topLeftCell="C57" activePane="bottomRight" state="frozen"/>
      <selection pane="bottomRight" activeCell="U8" sqref="U8"/>
      <pageMargins left="0.7" right="0.7" top="0.75" bottom="0.75" header="0.3" footer="0.3"/>
      <printOptions headings="1"/>
      <pageSetup paperSize="5" scale="48" fitToWidth="0" orientation="landscape" r:id="rId1"/>
      <headerFooter>
        <oddHeader>&amp;C&amp;"Arial,Bold"&amp;14&amp;UPerformance Measures</oddHeader>
        <oddFooter>&amp;RThe contents of this chart are considered sworn testimony from the agency director.</oddFooter>
      </headerFooter>
    </customSheetView>
    <customSheetView guid="{6919EFF7-5DB1-4634-BC50-3DED0835A98D}" fitToPage="1" hiddenRows="1">
      <pane xSplit="2" ySplit="8" topLeftCell="U35" activePane="bottomRight" state="frozen"/>
      <selection pane="bottomRight" activeCell="W68" sqref="W68"/>
      <pageMargins left="0.7" right="0.7" top="0.75" bottom="0.75" header="0.3" footer="0.3"/>
      <printOptions headings="1"/>
      <pageSetup scale="47" fitToWidth="0" orientation="landscape" r:id="rId2"/>
      <headerFooter>
        <oddHeader>&amp;C&amp;"Arial,Bold"&amp;14&amp;UPerformance Measures</oddHeader>
        <oddFooter>&amp;RThe contents of this chart are considered sworn testimony from the agency director.</oddFooter>
      </headerFooter>
    </customSheetView>
    <customSheetView guid="{62832343-5511-4B42-8B35-21FB6B2FB8A5}" showPageBreaks="1" hiddenRows="1">
      <pane xSplit="2" ySplit="8" topLeftCell="M68" activePane="bottomRight" state="frozen"/>
      <selection pane="bottomRight" activeCell="Q68" sqref="Q68"/>
      <pageMargins left="0.7" right="0.7" top="0.75" bottom="0.75" header="0.3" footer="0.3"/>
      <printOptions headings="1"/>
      <pageSetup paperSize="17" fitToWidth="0" orientation="landscape" r:id="rId3"/>
      <headerFooter>
        <oddHeader>&amp;C&amp;"Arial,Bold"&amp;14&amp;UPerformance Measures</oddHeader>
        <oddFooter>&amp;RThe contents of this chart are considered sworn testimony from the agency director.</oddFooter>
      </headerFooter>
    </customSheetView>
    <customSheetView guid="{F28850A4-D1A3-4F9D-B2B1-BB98D98C0901}" fitToPage="1" hiddenRows="1">
      <pane xSplit="2" ySplit="8" topLeftCell="C57" activePane="bottomRight" state="frozen"/>
      <selection pane="bottomRight" activeCell="U8" sqref="U8"/>
      <pageMargins left="0.7" right="0.7" top="0.75" bottom="0.75" header="0.3" footer="0.3"/>
      <printOptions headings="1"/>
      <pageSetup paperSize="5" scale="48" fitToWidth="0" orientation="landscape" r:id="rId4"/>
      <headerFooter>
        <oddHeader>&amp;C&amp;"Arial,Bold"&amp;14&amp;UPerformance Measures</oddHeader>
        <oddFooter>&amp;RThe contents of this chart are considered sworn testimony from the agency director.</oddFooter>
      </headerFooter>
    </customSheetView>
  </customSheetViews>
  <pageMargins left="0.7" right="0.7" top="0.75" bottom="0.75" header="0.3" footer="0.3"/>
  <pageSetup scale="73" fitToWidth="0" orientation="portrait" r:id="rId5"/>
  <headerFooter>
    <oddHeader>&amp;C&amp;"Arial,Bold"&amp;14&amp;UPerformance Measures</oddHeader>
    <oddFooter>&amp;RThe contents of this chart are considered sworn testimony from the agency director.</oddFooter>
  </headerFooter>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Menus'!$E$4:$E$5</xm:f>
          </x14:formula1>
          <xm:sqref>B79 B83 B7 B29:B32</xm:sqref>
        </x14:dataValidation>
        <x14:dataValidation type="list" allowBlank="1" showInputMessage="1" showErrorMessage="1">
          <x14:formula1>
            <xm:f>'C:\Users\allison.dempsey\AppData\Local\Microsoft\Windows\INetCache\Content.Outlook\ZHEIJRL2\[Copy of SoS - PER - Performance Measures from Meredith April 19 new formulas.xlsx]Drop Down Menus'!#REF!</xm:f>
          </x14:formula1>
          <xm:sqref>C67:C413 C10:Z10 C7:Z7 D67:D196 C4:D4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53"/>
  <sheetViews>
    <sheetView tabSelected="1" workbookViewId="0">
      <pane xSplit="2" ySplit="6" topLeftCell="C39" activePane="bottomRight" state="frozen"/>
      <selection pane="topRight" activeCell="C1" sqref="C1"/>
      <selection pane="bottomLeft" activeCell="A8" sqref="A8"/>
      <selection pane="bottomRight" activeCell="A2" sqref="A2"/>
    </sheetView>
  </sheetViews>
  <sheetFormatPr defaultColWidth="9.140625" defaultRowHeight="12.75" x14ac:dyDescent="0.2"/>
  <cols>
    <col min="1" max="1" width="63.85546875" style="18" customWidth="1"/>
    <col min="2" max="2" width="0.85546875" style="9" customWidth="1"/>
    <col min="3" max="9" width="61" style="18" customWidth="1"/>
    <col min="10" max="10" width="12.28515625" style="18" customWidth="1"/>
    <col min="11" max="12" width="12.42578125" style="18" customWidth="1"/>
    <col min="13" max="13" width="10.28515625" style="18" customWidth="1"/>
    <col min="14" max="14" width="7.7109375" style="18" customWidth="1"/>
    <col min="15" max="15" width="13" style="18" customWidth="1"/>
    <col min="16" max="16" width="2.140625" style="18" customWidth="1"/>
    <col min="17" max="17" width="14.28515625" style="18" customWidth="1"/>
    <col min="18" max="18" width="10.28515625" style="18" customWidth="1"/>
    <col min="19" max="19" width="9.85546875" style="18" customWidth="1"/>
    <col min="20" max="20" width="12.140625" style="18" customWidth="1"/>
    <col min="21" max="21" width="2.140625" style="18" customWidth="1"/>
    <col min="22" max="22" width="11.42578125" style="18" customWidth="1"/>
    <col min="23" max="23" width="12" style="18" customWidth="1"/>
    <col min="24" max="24" width="12.7109375" style="18" customWidth="1"/>
    <col min="25" max="25" width="11" style="18" customWidth="1"/>
    <col min="26" max="26" width="23.5703125" style="18" customWidth="1"/>
    <col min="27" max="27" width="9.140625" style="18" collapsed="1"/>
    <col min="28" max="16384" width="9.140625" style="18"/>
  </cols>
  <sheetData>
    <row r="1" spans="1:25" x14ac:dyDescent="0.2">
      <c r="A1" s="2" t="s">
        <v>1116</v>
      </c>
      <c r="B1" s="10"/>
      <c r="D1" s="13"/>
      <c r="E1" s="13"/>
      <c r="F1" s="13"/>
      <c r="G1" s="13"/>
      <c r="H1" s="13"/>
      <c r="I1" s="13"/>
      <c r="J1" s="13"/>
      <c r="K1" s="13"/>
      <c r="L1" s="10"/>
      <c r="M1" s="5"/>
      <c r="N1" s="10"/>
      <c r="O1" s="13"/>
      <c r="P1" s="13"/>
      <c r="Q1" s="13"/>
      <c r="R1" s="13"/>
      <c r="S1" s="13"/>
      <c r="T1" s="13"/>
      <c r="U1" s="13"/>
      <c r="V1" s="13"/>
      <c r="W1" s="13"/>
      <c r="X1" s="13"/>
      <c r="Y1" s="5"/>
    </row>
    <row r="2" spans="1:25" x14ac:dyDescent="0.2">
      <c r="A2" s="2" t="s">
        <v>1115</v>
      </c>
      <c r="B2" s="10"/>
      <c r="L2" s="17"/>
      <c r="M2" s="17"/>
      <c r="N2" s="17"/>
      <c r="Y2" s="17"/>
    </row>
    <row r="3" spans="1:25" x14ac:dyDescent="0.2">
      <c r="A3" s="24"/>
      <c r="B3" s="23"/>
      <c r="C3" s="4"/>
      <c r="D3" s="8"/>
      <c r="L3" s="17"/>
      <c r="M3" s="17"/>
      <c r="N3" s="17"/>
      <c r="Y3" s="17"/>
    </row>
    <row r="4" spans="1:25" ht="25.5" x14ac:dyDescent="0.2">
      <c r="A4" s="14" t="s">
        <v>13</v>
      </c>
      <c r="B4" s="14"/>
      <c r="C4" s="99" t="s">
        <v>862</v>
      </c>
      <c r="D4" s="99" t="s">
        <v>211</v>
      </c>
      <c r="E4" s="99" t="s">
        <v>270</v>
      </c>
      <c r="F4" s="99" t="s">
        <v>863</v>
      </c>
      <c r="G4" s="99" t="s">
        <v>864</v>
      </c>
      <c r="H4" s="99" t="s">
        <v>209</v>
      </c>
      <c r="I4" s="99" t="s">
        <v>520</v>
      </c>
      <c r="L4" s="17"/>
      <c r="M4" s="17"/>
      <c r="N4" s="17"/>
      <c r="Y4" s="17"/>
    </row>
    <row r="5" spans="1:25" x14ac:dyDescent="0.2">
      <c r="A5" s="14"/>
      <c r="B5" s="14"/>
      <c r="C5" s="109"/>
      <c r="D5" s="109"/>
      <c r="E5" s="109"/>
      <c r="F5" s="109"/>
      <c r="G5" s="109"/>
      <c r="H5" s="109"/>
      <c r="I5" s="109"/>
      <c r="L5" s="17"/>
      <c r="M5" s="17"/>
      <c r="N5" s="17"/>
      <c r="Y5" s="17"/>
    </row>
    <row r="6" spans="1:25" ht="114.75" x14ac:dyDescent="0.2">
      <c r="A6" s="3" t="s">
        <v>12</v>
      </c>
      <c r="B6" s="3"/>
      <c r="C6" s="112" t="s">
        <v>874</v>
      </c>
      <c r="D6" s="112" t="s">
        <v>866</v>
      </c>
      <c r="E6" s="112" t="s">
        <v>895</v>
      </c>
      <c r="F6" s="112" t="s">
        <v>1117</v>
      </c>
      <c r="G6" s="112" t="s">
        <v>873</v>
      </c>
      <c r="H6" s="112" t="s">
        <v>867</v>
      </c>
      <c r="I6" s="112" t="s">
        <v>875</v>
      </c>
    </row>
    <row r="7" spans="1:25" s="9" customFormat="1" x14ac:dyDescent="0.2">
      <c r="A7" s="1"/>
      <c r="B7" s="1"/>
      <c r="C7" s="109"/>
      <c r="D7" s="109"/>
      <c r="E7" s="109"/>
      <c r="F7" s="109"/>
      <c r="G7" s="109"/>
      <c r="H7" s="109"/>
      <c r="I7" s="109"/>
    </row>
    <row r="8" spans="1:25" s="17" customFormat="1" x14ac:dyDescent="0.2">
      <c r="A8" s="14" t="s">
        <v>11</v>
      </c>
      <c r="B8" s="14"/>
      <c r="C8" s="7"/>
      <c r="D8" s="7"/>
      <c r="E8" s="7"/>
      <c r="F8" s="7"/>
      <c r="G8" s="7"/>
      <c r="H8" s="7"/>
      <c r="I8" s="7"/>
    </row>
    <row r="9" spans="1:25" s="17" customFormat="1" x14ac:dyDescent="0.2">
      <c r="A9" s="35" t="s">
        <v>4</v>
      </c>
      <c r="B9" s="102"/>
      <c r="C9" s="97" t="s">
        <v>2</v>
      </c>
      <c r="D9" s="97" t="s">
        <v>2</v>
      </c>
      <c r="E9" s="97" t="s">
        <v>1</v>
      </c>
      <c r="F9" s="97" t="s">
        <v>2</v>
      </c>
      <c r="G9" s="97" t="s">
        <v>2</v>
      </c>
      <c r="H9" s="97" t="s">
        <v>1</v>
      </c>
      <c r="I9" s="97" t="s">
        <v>1</v>
      </c>
    </row>
    <row r="10" spans="1:25" s="17" customFormat="1" x14ac:dyDescent="0.2">
      <c r="A10" s="37" t="s">
        <v>3</v>
      </c>
      <c r="B10" s="37"/>
      <c r="C10" s="98" t="s">
        <v>2</v>
      </c>
      <c r="D10" s="98" t="s">
        <v>2</v>
      </c>
      <c r="E10" s="98" t="s">
        <v>2</v>
      </c>
      <c r="F10" s="98" t="s">
        <v>1</v>
      </c>
      <c r="G10" s="98" t="s">
        <v>2</v>
      </c>
      <c r="H10" s="98" t="s">
        <v>1</v>
      </c>
      <c r="I10" s="98" t="s">
        <v>2</v>
      </c>
    </row>
    <row r="11" spans="1:25" s="17" customFormat="1" x14ac:dyDescent="0.2">
      <c r="A11" s="11" t="s">
        <v>8</v>
      </c>
      <c r="B11" s="37"/>
      <c r="C11" s="97" t="s">
        <v>2</v>
      </c>
      <c r="D11" s="97" t="s">
        <v>2</v>
      </c>
      <c r="E11" s="97" t="s">
        <v>2</v>
      </c>
      <c r="F11" s="97" t="s">
        <v>1</v>
      </c>
      <c r="G11" s="97" t="s">
        <v>2</v>
      </c>
      <c r="H11" s="97" t="s">
        <v>1</v>
      </c>
      <c r="I11" s="97" t="s">
        <v>2</v>
      </c>
    </row>
    <row r="12" spans="1:25" s="7" customFormat="1" x14ac:dyDescent="0.2">
      <c r="A12" s="37"/>
      <c r="B12" s="37"/>
      <c r="C12" s="91"/>
      <c r="D12" s="91"/>
      <c r="E12" s="91"/>
      <c r="F12" s="91"/>
      <c r="G12" s="91"/>
      <c r="H12" s="91"/>
      <c r="I12" s="91"/>
    </row>
    <row r="13" spans="1:25" s="17" customFormat="1" x14ac:dyDescent="0.2">
      <c r="A13" s="14" t="s">
        <v>28</v>
      </c>
      <c r="B13" s="14"/>
      <c r="C13" s="128"/>
      <c r="D13" s="128"/>
      <c r="E13" s="128"/>
      <c r="F13" s="128"/>
      <c r="G13" s="128"/>
      <c r="H13" s="128"/>
      <c r="I13" s="128"/>
    </row>
    <row r="14" spans="1:25" s="17" customFormat="1" x14ac:dyDescent="0.2">
      <c r="A14" s="35" t="s">
        <v>4</v>
      </c>
      <c r="B14" s="102"/>
      <c r="C14" s="97" t="s">
        <v>2</v>
      </c>
      <c r="D14" s="97" t="s">
        <v>2</v>
      </c>
      <c r="E14" s="97" t="s">
        <v>2</v>
      </c>
      <c r="F14" s="97" t="s">
        <v>2</v>
      </c>
      <c r="G14" s="97" t="s">
        <v>2</v>
      </c>
      <c r="H14" s="97" t="s">
        <v>2</v>
      </c>
      <c r="I14" s="97" t="s">
        <v>2</v>
      </c>
    </row>
    <row r="15" spans="1:25" s="17" customFormat="1" x14ac:dyDescent="0.2">
      <c r="A15" s="37" t="s">
        <v>3</v>
      </c>
      <c r="B15" s="37"/>
      <c r="C15" s="98" t="s">
        <v>2</v>
      </c>
      <c r="D15" s="98" t="s">
        <v>2</v>
      </c>
      <c r="E15" s="98" t="s">
        <v>2</v>
      </c>
      <c r="F15" s="98" t="s">
        <v>2</v>
      </c>
      <c r="G15" s="98" t="s">
        <v>2</v>
      </c>
      <c r="H15" s="98" t="s">
        <v>1</v>
      </c>
      <c r="I15" s="98" t="s">
        <v>2</v>
      </c>
    </row>
    <row r="16" spans="1:25" s="17" customFormat="1" x14ac:dyDescent="0.2">
      <c r="A16" s="11" t="s">
        <v>8</v>
      </c>
      <c r="B16" s="37"/>
      <c r="C16" s="97" t="s">
        <v>2</v>
      </c>
      <c r="D16" s="97" t="s">
        <v>2</v>
      </c>
      <c r="E16" s="97" t="s">
        <v>2</v>
      </c>
      <c r="F16" s="97" t="s">
        <v>2</v>
      </c>
      <c r="G16" s="97" t="s">
        <v>2</v>
      </c>
      <c r="H16" s="97" t="s">
        <v>2</v>
      </c>
      <c r="I16" s="97" t="s">
        <v>2</v>
      </c>
    </row>
    <row r="17" spans="1:9" s="7" customFormat="1" x14ac:dyDescent="0.2">
      <c r="A17" s="37"/>
      <c r="B17" s="37"/>
      <c r="C17" s="91"/>
      <c r="D17" s="91"/>
      <c r="E17" s="91"/>
      <c r="F17" s="91"/>
      <c r="G17" s="91"/>
      <c r="H17" s="91"/>
      <c r="I17" s="91"/>
    </row>
    <row r="18" spans="1:9" s="17" customFormat="1" x14ac:dyDescent="0.2">
      <c r="A18" s="14" t="s">
        <v>27</v>
      </c>
      <c r="B18" s="14"/>
      <c r="C18" s="128"/>
      <c r="D18" s="128"/>
      <c r="E18" s="128"/>
      <c r="F18" s="128"/>
      <c r="G18" s="128"/>
      <c r="H18" s="128"/>
      <c r="I18" s="128"/>
    </row>
    <row r="19" spans="1:9" s="17" customFormat="1" x14ac:dyDescent="0.2">
      <c r="A19" s="35" t="s">
        <v>4</v>
      </c>
      <c r="B19" s="102"/>
      <c r="C19" s="97" t="s">
        <v>2</v>
      </c>
      <c r="D19" s="97" t="s">
        <v>2</v>
      </c>
      <c r="E19" s="97" t="s">
        <v>2</v>
      </c>
      <c r="F19" s="97" t="s">
        <v>2</v>
      </c>
      <c r="G19" s="97" t="s">
        <v>2</v>
      </c>
      <c r="H19" s="97" t="s">
        <v>2</v>
      </c>
      <c r="I19" s="97" t="s">
        <v>2</v>
      </c>
    </row>
    <row r="20" spans="1:9" s="17" customFormat="1" x14ac:dyDescent="0.2">
      <c r="A20" s="37" t="s">
        <v>3</v>
      </c>
      <c r="B20" s="37"/>
      <c r="C20" s="98" t="s">
        <v>2</v>
      </c>
      <c r="D20" s="98" t="s">
        <v>2</v>
      </c>
      <c r="E20" s="98" t="s">
        <v>2</v>
      </c>
      <c r="F20" s="98" t="s">
        <v>2</v>
      </c>
      <c r="G20" s="98" t="s">
        <v>2</v>
      </c>
      <c r="H20" s="98" t="s">
        <v>2</v>
      </c>
      <c r="I20" s="98" t="s">
        <v>2</v>
      </c>
    </row>
    <row r="21" spans="1:9" s="17" customFormat="1" x14ac:dyDescent="0.2">
      <c r="A21" s="11" t="s">
        <v>8</v>
      </c>
      <c r="B21" s="37"/>
      <c r="C21" s="97" t="s">
        <v>2</v>
      </c>
      <c r="D21" s="97" t="s">
        <v>2</v>
      </c>
      <c r="E21" s="97" t="s">
        <v>2</v>
      </c>
      <c r="F21" s="97" t="s">
        <v>2</v>
      </c>
      <c r="G21" s="97" t="s">
        <v>2</v>
      </c>
      <c r="H21" s="97" t="s">
        <v>2</v>
      </c>
      <c r="I21" s="97" t="s">
        <v>2</v>
      </c>
    </row>
    <row r="22" spans="1:9" s="17" customFormat="1" x14ac:dyDescent="0.2">
      <c r="A22" s="37"/>
      <c r="B22" s="37"/>
      <c r="C22" s="109"/>
      <c r="D22" s="109"/>
      <c r="E22" s="109"/>
      <c r="F22" s="109"/>
      <c r="G22" s="109"/>
      <c r="H22" s="109"/>
      <c r="I22" s="109"/>
    </row>
    <row r="23" spans="1:9" s="17" customFormat="1" x14ac:dyDescent="0.2">
      <c r="A23" s="14" t="s">
        <v>50</v>
      </c>
      <c r="B23" s="14"/>
      <c r="C23" s="109"/>
      <c r="D23" s="109"/>
      <c r="E23" s="109"/>
      <c r="F23" s="109"/>
      <c r="G23" s="109"/>
      <c r="H23" s="109"/>
      <c r="I23" s="109"/>
    </row>
    <row r="24" spans="1:9" s="17" customFormat="1" x14ac:dyDescent="0.2">
      <c r="A24" s="15" t="s">
        <v>53</v>
      </c>
      <c r="B24" s="15"/>
      <c r="C24" s="109"/>
      <c r="D24" s="109"/>
      <c r="E24" s="109"/>
      <c r="F24" s="109"/>
      <c r="G24" s="109"/>
      <c r="H24" s="109"/>
      <c r="I24" s="109"/>
    </row>
    <row r="25" spans="1:9" s="17" customFormat="1" x14ac:dyDescent="0.2">
      <c r="A25" s="35" t="s">
        <v>4</v>
      </c>
      <c r="B25" s="102"/>
      <c r="C25" s="97">
        <v>6</v>
      </c>
      <c r="D25" s="97">
        <v>3</v>
      </c>
      <c r="E25" s="97">
        <v>3</v>
      </c>
      <c r="F25" s="97">
        <v>6</v>
      </c>
      <c r="G25" s="97">
        <v>0</v>
      </c>
      <c r="H25" s="97">
        <v>11</v>
      </c>
      <c r="I25" s="97">
        <v>2</v>
      </c>
    </row>
    <row r="26" spans="1:9" s="17" customFormat="1" x14ac:dyDescent="0.2">
      <c r="A26" s="37" t="s">
        <v>3</v>
      </c>
      <c r="B26" s="37"/>
      <c r="C26" s="98">
        <v>6</v>
      </c>
      <c r="D26" s="98">
        <v>3</v>
      </c>
      <c r="E26" s="98">
        <v>4</v>
      </c>
      <c r="F26" s="98">
        <v>6</v>
      </c>
      <c r="G26" s="98" t="s">
        <v>6</v>
      </c>
      <c r="H26" s="98">
        <v>9</v>
      </c>
      <c r="I26" s="98">
        <v>1</v>
      </c>
    </row>
    <row r="27" spans="1:9" s="17" customFormat="1" x14ac:dyDescent="0.2">
      <c r="A27" s="11" t="s">
        <v>8</v>
      </c>
      <c r="B27" s="37"/>
      <c r="C27" s="97">
        <v>6</v>
      </c>
      <c r="D27" s="97">
        <v>3</v>
      </c>
      <c r="E27" s="97">
        <v>4</v>
      </c>
      <c r="F27" s="97">
        <v>6</v>
      </c>
      <c r="G27" s="97" t="s">
        <v>6</v>
      </c>
      <c r="H27" s="97">
        <v>10</v>
      </c>
      <c r="I27" s="97">
        <v>1</v>
      </c>
    </row>
    <row r="28" spans="1:9" s="17" customFormat="1" x14ac:dyDescent="0.2">
      <c r="A28" s="15" t="s">
        <v>52</v>
      </c>
      <c r="B28" s="15"/>
      <c r="C28" s="91"/>
      <c r="D28" s="91"/>
      <c r="E28" s="91"/>
      <c r="F28" s="91"/>
      <c r="G28" s="91"/>
      <c r="H28" s="91"/>
      <c r="I28" s="91"/>
    </row>
    <row r="29" spans="1:9" s="17" customFormat="1" x14ac:dyDescent="0.2">
      <c r="A29" s="35" t="s">
        <v>4</v>
      </c>
      <c r="B29" s="102"/>
      <c r="C29" s="97">
        <v>6</v>
      </c>
      <c r="D29" s="97">
        <v>2</v>
      </c>
      <c r="E29" s="97">
        <v>3</v>
      </c>
      <c r="F29" s="97">
        <v>7</v>
      </c>
      <c r="G29" s="97">
        <v>2</v>
      </c>
      <c r="H29" s="97">
        <v>11</v>
      </c>
      <c r="I29" s="97">
        <v>2</v>
      </c>
    </row>
    <row r="30" spans="1:9" s="17" customFormat="1" x14ac:dyDescent="0.2">
      <c r="A30" s="37" t="s">
        <v>3</v>
      </c>
      <c r="B30" s="37"/>
      <c r="C30" s="98">
        <v>6</v>
      </c>
      <c r="D30" s="98">
        <v>3</v>
      </c>
      <c r="E30" s="98">
        <v>3</v>
      </c>
      <c r="F30" s="98">
        <v>6</v>
      </c>
      <c r="G30" s="98" t="s">
        <v>6</v>
      </c>
      <c r="H30" s="98">
        <v>11</v>
      </c>
      <c r="I30" s="98">
        <v>2</v>
      </c>
    </row>
    <row r="31" spans="1:9" s="17" customFormat="1" x14ac:dyDescent="0.2">
      <c r="A31" s="11" t="s">
        <v>8</v>
      </c>
      <c r="B31" s="37"/>
      <c r="C31" s="97">
        <v>6</v>
      </c>
      <c r="D31" s="97">
        <v>3</v>
      </c>
      <c r="E31" s="97">
        <v>4</v>
      </c>
      <c r="F31" s="97">
        <v>6</v>
      </c>
      <c r="G31" s="97" t="s">
        <v>6</v>
      </c>
      <c r="H31" s="97">
        <v>9</v>
      </c>
      <c r="I31" s="97">
        <v>1</v>
      </c>
    </row>
    <row r="32" spans="1:9" s="17" customFormat="1" x14ac:dyDescent="0.2">
      <c r="A32" s="15" t="s">
        <v>51</v>
      </c>
      <c r="B32" s="15"/>
      <c r="C32" s="91"/>
      <c r="D32" s="91"/>
      <c r="E32" s="91"/>
      <c r="F32" s="91"/>
      <c r="G32" s="91"/>
      <c r="H32" s="91"/>
      <c r="I32" s="91"/>
    </row>
    <row r="33" spans="1:25" s="17" customFormat="1" x14ac:dyDescent="0.2">
      <c r="A33" s="35" t="s">
        <v>4</v>
      </c>
      <c r="B33" s="102"/>
      <c r="C33" s="97">
        <v>0</v>
      </c>
      <c r="D33" s="97">
        <v>1</v>
      </c>
      <c r="E33" s="97">
        <v>1</v>
      </c>
      <c r="F33" s="97">
        <v>0</v>
      </c>
      <c r="G33" s="97">
        <v>0</v>
      </c>
      <c r="H33" s="97">
        <v>3</v>
      </c>
      <c r="I33" s="97">
        <v>0</v>
      </c>
    </row>
    <row r="34" spans="1:25" s="17" customFormat="1" x14ac:dyDescent="0.2">
      <c r="A34" s="37" t="s">
        <v>3</v>
      </c>
      <c r="B34" s="37"/>
      <c r="C34" s="98">
        <v>0</v>
      </c>
      <c r="D34" s="98">
        <v>0</v>
      </c>
      <c r="E34" s="98">
        <v>1</v>
      </c>
      <c r="F34" s="98">
        <v>1</v>
      </c>
      <c r="G34" s="98" t="s">
        <v>6</v>
      </c>
      <c r="H34" s="98">
        <v>4</v>
      </c>
      <c r="I34" s="98">
        <v>0</v>
      </c>
    </row>
    <row r="35" spans="1:25" s="17" customFormat="1" x14ac:dyDescent="0.2">
      <c r="A35" s="11" t="s">
        <v>8</v>
      </c>
      <c r="B35" s="37"/>
      <c r="C35" s="97">
        <v>0</v>
      </c>
      <c r="D35" s="97">
        <v>0</v>
      </c>
      <c r="E35" s="97">
        <v>1</v>
      </c>
      <c r="F35" s="97">
        <v>2</v>
      </c>
      <c r="G35" s="97" t="s">
        <v>6</v>
      </c>
      <c r="H35" s="97">
        <v>7</v>
      </c>
      <c r="I35" s="97">
        <v>0</v>
      </c>
    </row>
    <row r="36" spans="1:25" s="17" customFormat="1" x14ac:dyDescent="0.2">
      <c r="A36" s="37"/>
      <c r="B36" s="37"/>
      <c r="C36" s="91"/>
      <c r="D36" s="91"/>
      <c r="E36" s="91"/>
      <c r="F36" s="91"/>
      <c r="G36" s="91"/>
      <c r="H36" s="91"/>
      <c r="I36" s="91"/>
    </row>
    <row r="37" spans="1:25" s="17" customFormat="1" x14ac:dyDescent="0.2">
      <c r="A37" s="14" t="s">
        <v>44</v>
      </c>
      <c r="B37" s="14"/>
      <c r="C37" s="128"/>
      <c r="D37" s="128"/>
      <c r="E37" s="128"/>
      <c r="F37" s="128"/>
      <c r="G37" s="128"/>
      <c r="H37" s="128"/>
      <c r="I37" s="128"/>
    </row>
    <row r="38" spans="1:25" s="17" customFormat="1" x14ac:dyDescent="0.2">
      <c r="A38" s="35" t="s">
        <v>4</v>
      </c>
      <c r="B38" s="102"/>
      <c r="C38" s="100">
        <f t="shared" ref="C38:I40" si="0">IFERROR(C33/((C25+C29)/2), "Agency did not have employees in this unit")</f>
        <v>0</v>
      </c>
      <c r="D38" s="100">
        <f t="shared" si="0"/>
        <v>0.4</v>
      </c>
      <c r="E38" s="100">
        <f t="shared" si="0"/>
        <v>0.33333333333333331</v>
      </c>
      <c r="F38" s="100">
        <f t="shared" si="0"/>
        <v>0</v>
      </c>
      <c r="G38" s="100">
        <f t="shared" si="0"/>
        <v>0</v>
      </c>
      <c r="H38" s="100">
        <f t="shared" si="0"/>
        <v>0.27272727272727271</v>
      </c>
      <c r="I38" s="100">
        <f t="shared" si="0"/>
        <v>0</v>
      </c>
    </row>
    <row r="39" spans="1:25" s="17" customFormat="1" x14ac:dyDescent="0.2">
      <c r="A39" s="37" t="s">
        <v>3</v>
      </c>
      <c r="B39" s="37"/>
      <c r="C39" s="101">
        <f t="shared" si="0"/>
        <v>0</v>
      </c>
      <c r="D39" s="101">
        <f t="shared" si="0"/>
        <v>0</v>
      </c>
      <c r="E39" s="101">
        <f t="shared" si="0"/>
        <v>0.2857142857142857</v>
      </c>
      <c r="F39" s="101">
        <f t="shared" si="0"/>
        <v>0.16666666666666666</v>
      </c>
      <c r="G39" s="101" t="str">
        <f t="shared" si="0"/>
        <v>Agency did not have employees in this unit</v>
      </c>
      <c r="H39" s="101">
        <f t="shared" si="0"/>
        <v>0.4</v>
      </c>
      <c r="I39" s="101">
        <f t="shared" si="0"/>
        <v>0</v>
      </c>
    </row>
    <row r="40" spans="1:25" s="17" customFormat="1" x14ac:dyDescent="0.2">
      <c r="A40" s="11" t="s">
        <v>8</v>
      </c>
      <c r="B40" s="37"/>
      <c r="C40" s="100">
        <f t="shared" si="0"/>
        <v>0</v>
      </c>
      <c r="D40" s="100">
        <f t="shared" si="0"/>
        <v>0</v>
      </c>
      <c r="E40" s="100">
        <f t="shared" si="0"/>
        <v>0.25</v>
      </c>
      <c r="F40" s="100">
        <f t="shared" si="0"/>
        <v>0.33333333333333331</v>
      </c>
      <c r="G40" s="100" t="str">
        <f t="shared" si="0"/>
        <v>Agency did not have employees in this unit</v>
      </c>
      <c r="H40" s="100">
        <f t="shared" si="0"/>
        <v>0.73684210526315785</v>
      </c>
      <c r="I40" s="100">
        <f t="shared" si="0"/>
        <v>0</v>
      </c>
    </row>
    <row r="41" spans="1:25" s="17" customFormat="1" x14ac:dyDescent="0.2">
      <c r="A41" s="39"/>
      <c r="B41" s="102"/>
      <c r="C41" s="88"/>
      <c r="D41" s="88"/>
      <c r="E41" s="88"/>
      <c r="F41" s="88"/>
      <c r="G41" s="88"/>
      <c r="H41" s="88"/>
      <c r="I41" s="88"/>
    </row>
    <row r="42" spans="1:25" s="17" customFormat="1" ht="114.75" x14ac:dyDescent="0.2">
      <c r="A42" s="14" t="s">
        <v>49</v>
      </c>
      <c r="B42" s="14"/>
      <c r="C42" s="112" t="s">
        <v>865</v>
      </c>
      <c r="D42" s="112" t="s">
        <v>872</v>
      </c>
      <c r="E42" s="112"/>
      <c r="F42" s="112" t="s">
        <v>783</v>
      </c>
      <c r="G42" s="112" t="s">
        <v>784</v>
      </c>
      <c r="H42" s="112" t="s">
        <v>1112</v>
      </c>
      <c r="I42" s="112"/>
    </row>
    <row r="43" spans="1:25" x14ac:dyDescent="0.2">
      <c r="A43" s="7"/>
      <c r="B43" s="7"/>
    </row>
    <row r="44" spans="1:25" x14ac:dyDescent="0.2">
      <c r="A44" s="10" t="s">
        <v>20</v>
      </c>
      <c r="B44" s="10"/>
    </row>
    <row r="45" spans="1:25" ht="25.5" x14ac:dyDescent="0.2">
      <c r="A45" s="26" t="s">
        <v>74</v>
      </c>
      <c r="B45" s="7"/>
      <c r="C45" s="9"/>
      <c r="F45" s="18" t="s">
        <v>94</v>
      </c>
      <c r="L45" s="17"/>
      <c r="M45" s="17"/>
      <c r="N45" s="17"/>
      <c r="Y45" s="17"/>
    </row>
    <row r="46" spans="1:25" x14ac:dyDescent="0.2">
      <c r="A46" s="25" t="s">
        <v>2</v>
      </c>
      <c r="B46" s="7"/>
      <c r="C46" s="9"/>
      <c r="L46" s="17"/>
      <c r="M46" s="17"/>
      <c r="N46" s="17"/>
      <c r="Y46" s="17"/>
    </row>
    <row r="47" spans="1:25" x14ac:dyDescent="0.2">
      <c r="A47" s="26" t="s">
        <v>47</v>
      </c>
      <c r="B47" s="7"/>
      <c r="C47" s="9"/>
      <c r="L47" s="17"/>
      <c r="M47" s="17"/>
      <c r="N47" s="17"/>
      <c r="Y47" s="17"/>
    </row>
    <row r="48" spans="1:25" ht="38.25" x14ac:dyDescent="0.2">
      <c r="A48" s="25" t="s">
        <v>1113</v>
      </c>
      <c r="B48" s="7"/>
      <c r="C48" s="9"/>
      <c r="L48" s="17"/>
      <c r="M48" s="17"/>
      <c r="N48" s="17"/>
      <c r="Y48" s="17"/>
    </row>
    <row r="49" spans="1:25" ht="25.5" x14ac:dyDescent="0.2">
      <c r="A49" s="27" t="s">
        <v>24</v>
      </c>
      <c r="B49" s="6"/>
      <c r="C49" s="9"/>
      <c r="F49" s="18" t="s">
        <v>94</v>
      </c>
      <c r="L49" s="17"/>
      <c r="M49" s="17"/>
      <c r="N49" s="17"/>
      <c r="Y49" s="17"/>
    </row>
    <row r="50" spans="1:25" x14ac:dyDescent="0.2">
      <c r="A50" s="25" t="s">
        <v>2</v>
      </c>
      <c r="B50" s="7"/>
      <c r="C50" s="9"/>
      <c r="L50" s="17"/>
      <c r="M50" s="17"/>
      <c r="N50" s="17"/>
      <c r="Y50" s="17"/>
    </row>
    <row r="51" spans="1:25" x14ac:dyDescent="0.2">
      <c r="A51" s="27" t="s">
        <v>62</v>
      </c>
      <c r="B51" s="6"/>
      <c r="C51" s="9"/>
      <c r="L51" s="17"/>
      <c r="M51" s="17"/>
      <c r="N51" s="17"/>
      <c r="Y51" s="17"/>
    </row>
    <row r="52" spans="1:25" ht="63.75" x14ac:dyDescent="0.2">
      <c r="A52" s="25" t="s">
        <v>1114</v>
      </c>
      <c r="B52" s="7"/>
    </row>
    <row r="53" spans="1:25" x14ac:dyDescent="0.2">
      <c r="A53" s="17"/>
      <c r="B53" s="7"/>
    </row>
  </sheetData>
  <customSheetViews>
    <customSheetView guid="{1518CD48-5EF3-4193-AD53-826B2AA32C0A}" showPageBreaks="1" fitToPage="1" hiddenRows="1">
      <pane xSplit="2" ySplit="7" topLeftCell="C21" activePane="bottomRight" state="frozen"/>
      <selection pane="bottomRight" activeCell="H62" sqref="H62"/>
      <pageMargins left="0.7" right="0.7" top="0.75" bottom="0.75" header="0.3" footer="0.3"/>
      <printOptions headings="1"/>
      <pageSetup scale="36" fitToWidth="0" orientation="landscape" r:id="rId1"/>
      <headerFooter>
        <oddHeader>&amp;C&amp;"Arial,Bold"&amp;14&amp;UOrganizational Unit Details</oddHeader>
        <oddFooter>&amp;RThe contents of this chart are considered sworn testimony from the agency director.</oddFooter>
      </headerFooter>
    </customSheetView>
    <customSheetView guid="{6919EFF7-5DB1-4634-BC50-3DED0835A98D}" fitToPage="1" hiddenRows="1">
      <pane xSplit="2" ySplit="7" topLeftCell="C63" activePane="bottomRight" state="frozen"/>
      <selection pane="bottomRight" activeCell="A66" sqref="A66"/>
      <pageMargins left="0.7" right="0.7" top="0.75" bottom="0.75" header="0.3" footer="0.3"/>
      <printOptions headings="1"/>
      <pageSetup scale="38" fitToWidth="0" orientation="landscape" r:id="rId2"/>
      <headerFooter>
        <oddHeader>&amp;C&amp;"Arial,Bold"&amp;14&amp;UOrganizational Unit Details</oddHeader>
        <oddFooter>&amp;RThe contents of this chart are considered sworn testimony from the agency director.</oddFooter>
      </headerFooter>
    </customSheetView>
    <customSheetView guid="{62832343-5511-4B42-8B35-21FB6B2FB8A5}" showPageBreaks="1" fitToPage="1" hiddenRows="1">
      <pane xSplit="2" ySplit="7" topLeftCell="C8" activePane="bottomRight" state="frozen"/>
      <selection pane="bottomRight" activeCell="E7" sqref="E7"/>
      <pageMargins left="0.7" right="0.7" top="0.75" bottom="0.75" header="0.3" footer="0.3"/>
      <printOptions headings="1"/>
      <pageSetup scale="36" fitToWidth="0" orientation="landscape" r:id="rId3"/>
      <headerFooter>
        <oddHeader>&amp;C&amp;"Arial,Bold"&amp;14&amp;UOrganizational Unit Details</oddHeader>
        <oddFooter>&amp;RThe contents of this chart are considered sworn testimony from the agency director.</oddFooter>
      </headerFooter>
    </customSheetView>
    <customSheetView guid="{F28850A4-D1A3-4F9D-B2B1-BB98D98C0901}" fitToPage="1" hiddenRows="1">
      <pane xSplit="2" ySplit="7" topLeftCell="C8" activePane="bottomRight" state="frozen"/>
      <selection pane="bottomRight" activeCell="K7" sqref="K7"/>
      <pageMargins left="0.7" right="0.7" top="0.75" bottom="0.75" header="0.3" footer="0.3"/>
      <printOptions headings="1"/>
      <pageSetup scale="36" fitToWidth="0" orientation="landscape" r:id="rId4"/>
      <headerFooter>
        <oddHeader>&amp;C&amp;"Arial,Bold"&amp;14&amp;UOrganizational Unit Details</oddHeader>
        <oddFooter>&amp;RThe contents of this chart are considered sworn testimony from the agency director.</oddFooter>
      </headerFooter>
    </customSheetView>
  </customSheetViews>
  <conditionalFormatting sqref="M1 D1:D2 E1:I3 J1:L1048576">
    <cfRule type="cellIs" dxfId="755" priority="13" operator="equal">
      <formula>"Yes"</formula>
    </cfRule>
  </conditionalFormatting>
  <conditionalFormatting sqref="Y1">
    <cfRule type="cellIs" dxfId="754" priority="12" operator="equal">
      <formula>"Yes"</formula>
    </cfRule>
  </conditionalFormatting>
  <conditionalFormatting sqref="E43:E1048576">
    <cfRule type="cellIs" dxfId="753" priority="9" operator="equal">
      <formula>"Yes"</formula>
    </cfRule>
  </conditionalFormatting>
  <conditionalFormatting sqref="I43:I1048576">
    <cfRule type="cellIs" dxfId="752" priority="1" operator="equal">
      <formula>"Yes"</formula>
    </cfRule>
  </conditionalFormatting>
  <conditionalFormatting sqref="D43:D1048576">
    <cfRule type="cellIs" dxfId="751" priority="10" operator="equal">
      <formula>"Yes"</formula>
    </cfRule>
  </conditionalFormatting>
  <conditionalFormatting sqref="F43:F1048576">
    <cfRule type="cellIs" dxfId="750" priority="7" operator="equal">
      <formula>"Yes"</formula>
    </cfRule>
  </conditionalFormatting>
  <conditionalFormatting sqref="G43:G1048576">
    <cfRule type="cellIs" dxfId="749" priority="5" operator="equal">
      <formula>"Yes"</formula>
    </cfRule>
  </conditionalFormatting>
  <conditionalFormatting sqref="H43:H1048576">
    <cfRule type="cellIs" dxfId="748" priority="3" operator="equal">
      <formula>"Yes"</formula>
    </cfRule>
  </conditionalFormatting>
  <pageMargins left="0.7" right="0.7" top="0.75" bottom="0.75" header="0.3" footer="0.3"/>
  <pageSetup scale="71" fitToWidth="0" orientation="portrait" r:id="rId5"/>
  <headerFooter>
    <oddHeader>&amp;C&amp;"Arial,Bold"&amp;14&amp;UOrganizational Unit Details</oddHeader>
    <oddFooter>&amp;RThe contents of this chart are considered sworn testimony from the agency director.</oddFooter>
  </headerFooter>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Menus'!$E$4:$E$5</xm:f>
          </x14:formula1>
          <xm:sqref>A50:B50 J8:XFD22 A8:B8 A13:B13 A18:B18 A46:B46</xm:sqref>
        </x14:dataValidation>
        <x14:dataValidation type="list" allowBlank="1" showInputMessage="1" showErrorMessage="1">
          <x14:formula1>
            <xm:f>'S:\IT Policy Administration\House Oversight\[Copy of SoS -Legisltive Oversight.xlsx]Drop Down Menus'!#REF!</xm:f>
          </x14:formula1>
          <xm:sqref>C46 C50 C14:I17 C19:I22 C9:I12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0"/>
  <sheetViews>
    <sheetView workbookViewId="0">
      <selection activeCell="B14" sqref="B14"/>
    </sheetView>
  </sheetViews>
  <sheetFormatPr defaultColWidth="9.140625" defaultRowHeight="12.75" x14ac:dyDescent="0.2"/>
  <cols>
    <col min="1" max="1" width="42.7109375" style="18" customWidth="1"/>
    <col min="2" max="4" width="15" style="18" bestFit="1" customWidth="1"/>
    <col min="5" max="5" width="17.7109375" style="18" customWidth="1"/>
    <col min="6" max="7" width="15" style="18" customWidth="1"/>
    <col min="8" max="9" width="17.42578125" style="18" customWidth="1"/>
    <col min="10" max="11" width="16" style="18" customWidth="1"/>
    <col min="12" max="13" width="18.42578125" style="18" customWidth="1"/>
    <col min="14" max="14" width="17" style="18" customWidth="1"/>
    <col min="15" max="15" width="38.42578125" style="18" customWidth="1"/>
    <col min="16" max="16" width="31.5703125" style="18" customWidth="1"/>
    <col min="17" max="17" width="23.7109375" style="18" customWidth="1"/>
    <col min="18" max="18" width="18.5703125" style="18" customWidth="1"/>
    <col min="19" max="19" width="16.7109375" style="18" customWidth="1"/>
    <col min="20" max="20" width="7.5703125" style="18" bestFit="1" customWidth="1"/>
    <col min="21" max="21" width="25.7109375" style="18" customWidth="1"/>
    <col min="22" max="16384" width="9.140625" style="18"/>
  </cols>
  <sheetData>
    <row r="1" spans="1:4" x14ac:dyDescent="0.2">
      <c r="A1" s="2" t="s">
        <v>1118</v>
      </c>
    </row>
    <row r="2" spans="1:4" x14ac:dyDescent="0.2">
      <c r="A2" s="2" t="s">
        <v>1119</v>
      </c>
      <c r="B2" s="129"/>
    </row>
    <row r="4" spans="1:4" x14ac:dyDescent="0.2">
      <c r="B4" s="136" t="s">
        <v>4</v>
      </c>
      <c r="C4" s="136" t="s">
        <v>3</v>
      </c>
      <c r="D4" s="136" t="s">
        <v>8</v>
      </c>
    </row>
    <row r="5" spans="1:4" ht="38.25" x14ac:dyDescent="0.2">
      <c r="A5" s="130" t="s">
        <v>1120</v>
      </c>
      <c r="B5" s="131">
        <v>3074846</v>
      </c>
      <c r="C5" s="131">
        <v>2744577</v>
      </c>
      <c r="D5" s="131">
        <v>2566010</v>
      </c>
    </row>
    <row r="6" spans="1:4" ht="25.5" x14ac:dyDescent="0.2">
      <c r="A6" s="132" t="s">
        <v>1121</v>
      </c>
      <c r="B6" s="133">
        <v>3073110</v>
      </c>
      <c r="C6" s="133">
        <v>2743327</v>
      </c>
      <c r="D6" s="133">
        <v>2561442</v>
      </c>
    </row>
    <row r="7" spans="1:4" ht="25.5" x14ac:dyDescent="0.2">
      <c r="A7" s="130" t="s">
        <v>1122</v>
      </c>
      <c r="B7" s="131">
        <v>1736</v>
      </c>
      <c r="C7" s="131">
        <v>1250</v>
      </c>
      <c r="D7" s="131">
        <v>4568</v>
      </c>
    </row>
    <row r="8" spans="1:4" x14ac:dyDescent="0.2">
      <c r="A8" s="134"/>
      <c r="B8" s="135"/>
      <c r="C8" s="135"/>
      <c r="D8" s="135"/>
    </row>
    <row r="9" spans="1:4" ht="38.25" x14ac:dyDescent="0.2">
      <c r="A9" s="130" t="s">
        <v>1123</v>
      </c>
      <c r="B9" s="131">
        <v>1142847</v>
      </c>
      <c r="C9" s="131">
        <v>1102561</v>
      </c>
      <c r="D9" s="131">
        <v>970913</v>
      </c>
    </row>
    <row r="10" spans="1:4" x14ac:dyDescent="0.2">
      <c r="B10" s="18" t="s">
        <v>94</v>
      </c>
    </row>
  </sheetData>
  <customSheetViews>
    <customSheetView guid="{1518CD48-5EF3-4193-AD53-826B2AA32C0A}">
      <selection activeCell="E14" sqref="E14"/>
      <pageMargins left="0.7" right="0.7" top="0.75" bottom="0.75" header="0.3" footer="0.3"/>
      <pageSetup orientation="landscape" r:id="rId1"/>
      <headerFooter>
        <oddHeader>&amp;C&amp;"Arial,Bold"&amp;14&amp;UFinance Overview</oddHeader>
        <oddFooter>&amp;RThe contents of this chart are considered sworn testimony from the agency director.</oddFooter>
      </headerFooter>
    </customSheetView>
    <customSheetView guid="{6919EFF7-5DB1-4634-BC50-3DED0835A98D}">
      <selection activeCell="E14" sqref="E14"/>
      <pageMargins left="0.7" right="0.7" top="0.75" bottom="0.75" header="0.3" footer="0.3"/>
      <pageSetup orientation="landscape" r:id="rId2"/>
      <headerFooter>
        <oddHeader>&amp;C&amp;"Arial,Bold"&amp;14&amp;UFinance Overview</oddHeader>
        <oddFooter>&amp;RThe contents of this chart are considered sworn testimony from the agency director.</oddFooter>
      </headerFooter>
    </customSheetView>
    <customSheetView guid="{62832343-5511-4B42-8B35-21FB6B2FB8A5}">
      <selection activeCell="E14" sqref="E14"/>
      <pageMargins left="0.7" right="0.7" top="0.75" bottom="0.75" header="0.3" footer="0.3"/>
      <pageSetup orientation="landscape" r:id="rId3"/>
      <headerFooter>
        <oddHeader>&amp;C&amp;"Arial,Bold"&amp;14&amp;UFinance Overview</oddHeader>
        <oddFooter>&amp;RThe contents of this chart are considered sworn testimony from the agency director.</oddFooter>
      </headerFooter>
    </customSheetView>
    <customSheetView guid="{F28850A4-D1A3-4F9D-B2B1-BB98D98C0901}">
      <selection activeCell="E14" sqref="E14"/>
      <pageMargins left="0.7" right="0.7" top="0.75" bottom="0.75" header="0.3" footer="0.3"/>
      <pageSetup orientation="landscape" r:id="rId4"/>
      <headerFooter>
        <oddHeader>&amp;C&amp;"Arial,Bold"&amp;14&amp;UFinance Overview</oddHeader>
        <oddFooter>&amp;RThe contents of this chart are considered sworn testimony from the agency director.</oddFooter>
      </headerFooter>
    </customSheetView>
  </customSheetViews>
  <pageMargins left="0.7" right="0.7" top="0.75" bottom="0.75" header="0.3" footer="0.3"/>
  <pageSetup orientation="portrait" r:id="rId5"/>
  <headerFooter>
    <oddHeader>&amp;C&amp;"Arial,Bold"&amp;14&amp;UFinance Overview</oddHeader>
    <oddFooter>&amp;RThe contents of this chart are considered sworn testimony from the agency director.</oddFooter>
  </headerFooter>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1"/>
  <sheetViews>
    <sheetView workbookViewId="0">
      <selection activeCell="G5" sqref="G5"/>
    </sheetView>
  </sheetViews>
  <sheetFormatPr defaultRowHeight="12.75" x14ac:dyDescent="0.2"/>
  <cols>
    <col min="7" max="7" width="29.140625" bestFit="1" customWidth="1"/>
  </cols>
  <sheetData>
    <row r="1" spans="3:7" x14ac:dyDescent="0.2">
      <c r="G1" s="12" t="s">
        <v>41</v>
      </c>
    </row>
    <row r="2" spans="3:7" x14ac:dyDescent="0.2">
      <c r="G2" t="s">
        <v>67</v>
      </c>
    </row>
    <row r="3" spans="3:7" x14ac:dyDescent="0.2">
      <c r="C3" s="12" t="s">
        <v>43</v>
      </c>
      <c r="E3" s="12" t="s">
        <v>42</v>
      </c>
      <c r="G3" t="s">
        <v>69</v>
      </c>
    </row>
    <row r="4" spans="3:7" x14ac:dyDescent="0.2">
      <c r="C4" t="s">
        <v>1</v>
      </c>
      <c r="E4" t="s">
        <v>1</v>
      </c>
      <c r="G4" t="s">
        <v>68</v>
      </c>
    </row>
    <row r="5" spans="3:7" x14ac:dyDescent="0.2">
      <c r="C5" t="s">
        <v>2</v>
      </c>
      <c r="E5" t="s">
        <v>2</v>
      </c>
      <c r="G5" t="s">
        <v>72</v>
      </c>
    </row>
    <row r="6" spans="3:7" x14ac:dyDescent="0.2">
      <c r="C6" t="s">
        <v>39</v>
      </c>
      <c r="G6" t="s">
        <v>73</v>
      </c>
    </row>
    <row r="7" spans="3:7" x14ac:dyDescent="0.2">
      <c r="E7" t="s">
        <v>1</v>
      </c>
    </row>
    <row r="8" spans="3:7" x14ac:dyDescent="0.2">
      <c r="E8" t="s">
        <v>2</v>
      </c>
      <c r="G8" t="s">
        <v>40</v>
      </c>
    </row>
    <row r="9" spans="3:7" x14ac:dyDescent="0.2">
      <c r="E9" t="s">
        <v>39</v>
      </c>
      <c r="G9" t="s">
        <v>38</v>
      </c>
    </row>
    <row r="10" spans="3:7" x14ac:dyDescent="0.2">
      <c r="G10" t="s">
        <v>37</v>
      </c>
    </row>
    <row r="11" spans="3:7" x14ac:dyDescent="0.2">
      <c r="G11" t="s">
        <v>7</v>
      </c>
    </row>
  </sheetData>
  <customSheetViews>
    <customSheetView guid="{1518CD48-5EF3-4193-AD53-826B2AA32C0A}" state="hidden">
      <selection activeCell="G5" sqref="G5"/>
      <pageMargins left="0.7" right="0.7" top="0.75" bottom="0.75" header="0.3" footer="0.3"/>
    </customSheetView>
    <customSheetView guid="{6919EFF7-5DB1-4634-BC50-3DED0835A98D}" state="hidden">
      <selection activeCell="G5" sqref="G5"/>
      <pageMargins left="0.7" right="0.7" top="0.75" bottom="0.75" header="0.3" footer="0.3"/>
    </customSheetView>
    <customSheetView guid="{62832343-5511-4B42-8B35-21FB6B2FB8A5}" state="hidden">
      <selection activeCell="G5" sqref="G5"/>
      <pageMargins left="0.7" right="0.7" top="0.75" bottom="0.75" header="0.3" footer="0.3"/>
    </customSheetView>
    <customSheetView guid="{F28850A4-D1A3-4F9D-B2B1-BB98D98C0901}" state="hidden">
      <selection activeCell="G5" sqref="G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Deliverables - No. 1-208</vt:lpstr>
      <vt:lpstr>Deliverables - No. 103 and 105</vt:lpstr>
      <vt:lpstr>Legal Standards</vt:lpstr>
      <vt:lpstr>Performance Measure</vt:lpstr>
      <vt:lpstr>Org. Unit Details</vt:lpstr>
      <vt:lpstr>Finance Overview</vt:lpstr>
      <vt:lpstr>Drop Down Menus</vt:lpstr>
      <vt:lpstr>'Deliverables - No. 103 and 105'!Print_Titles</vt:lpstr>
      <vt:lpstr>'Deliverables - No. 1-208'!Print_Titles</vt:lpstr>
      <vt:lpstr>'Org. Unit Details'!Print_Titles</vt:lpstr>
      <vt:lpstr>'Performance Measure'!Print_Titles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Dunlap</dc:creator>
  <cp:lastModifiedBy>Charles Appleby</cp:lastModifiedBy>
  <cp:lastPrinted>2019-09-06T21:13:33Z</cp:lastPrinted>
  <dcterms:created xsi:type="dcterms:W3CDTF">2015-02-27T20:44:14Z</dcterms:created>
  <dcterms:modified xsi:type="dcterms:W3CDTF">2020-03-31T16:43:14Z</dcterms:modified>
</cp:coreProperties>
</file>